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theme/themeOverride2.xml" ContentType="application/vnd.openxmlformats-officedocument.themeOverride+xml"/>
  <Override PartName="/xl/charts/chart7.xml" ContentType="application/vnd.openxmlformats-officedocument.drawingml.chart+xml"/>
  <Override PartName="/xl/theme/themeOverride3.xml" ContentType="application/vnd.openxmlformats-officedocument.themeOverride+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ml.chartshapes+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theme/themeOverride4.xml" ContentType="application/vnd.openxmlformats-officedocument.themeOverride+xml"/>
  <Override PartName="/xl/charts/chart17.xml" ContentType="application/vnd.openxmlformats-officedocument.drawingml.chart+xml"/>
  <Override PartName="/xl/theme/themeOverride5.xml" ContentType="application/vnd.openxmlformats-officedocument.themeOverride+xml"/>
  <Override PartName="/xl/charts/chart18.xml" ContentType="application/vnd.openxmlformats-officedocument.drawingml.chart+xml"/>
  <Override PartName="/xl/theme/themeOverride6.xml" ContentType="application/vnd.openxmlformats-officedocument.themeOverride+xml"/>
  <Override PartName="/xl/charts/chart19.xml" ContentType="application/vnd.openxmlformats-officedocument.drawingml.chart+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traject.sharepoint.com/sites/msteams_91528c98de61/Gedeelde documenten/General/15 Learnings/Dashboard modal shift/1. dashboard excels/"/>
    </mc:Choice>
  </mc:AlternateContent>
  <xr:revisionPtr revIDLastSave="1342" documentId="8_{5C15C53B-DE26-407E-9647-E4105A159F9A}" xr6:coauthVersionLast="47" xr6:coauthVersionMax="47" xr10:uidLastSave="{2FD580EA-11D5-4871-999B-839ECA1D7625}"/>
  <bookViews>
    <workbookView xWindow="22932" yWindow="-108" windowWidth="30936" windowHeight="16776" tabRatio="867" xr2:uid="{DE3482C0-DDF1-4966-BFD4-EAEB7ADD7967}"/>
  </bookViews>
  <sheets>
    <sheet name="1. Dashboard" sheetId="17" r:id="rId1"/>
    <sheet name="2. Inhoud en instructies" sheetId="18" r:id="rId2"/>
    <sheet name="3. Data Medewerkers" sheetId="6" r:id="rId3"/>
    <sheet name="4. Data Bezoekers" sheetId="14" r:id="rId4"/>
    <sheet name="5. Interpretatie en beleid" sheetId="13" r:id="rId5"/>
    <sheet name="6. RACI" sheetId="16" r:id="rId6"/>
    <sheet name="7. Logboek" sheetId="15" r:id="rId7"/>
    <sheet name="8. Voorbeeldvragenlijst" sheetId="19"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4" i="6" l="1"/>
  <c r="C155" i="6"/>
  <c r="D144" i="6"/>
  <c r="E144" i="6"/>
  <c r="F144" i="6"/>
  <c r="G144" i="6"/>
  <c r="H144" i="6"/>
  <c r="I144" i="6"/>
  <c r="J144" i="6"/>
  <c r="K144" i="6"/>
  <c r="L144" i="6"/>
  <c r="D61" i="14"/>
  <c r="E61" i="14"/>
  <c r="F61" i="14"/>
  <c r="G61" i="14"/>
  <c r="H61" i="14"/>
  <c r="I61" i="14"/>
  <c r="J61" i="14"/>
  <c r="K61" i="14"/>
  <c r="L61" i="14"/>
  <c r="D63" i="14"/>
  <c r="E63" i="14"/>
  <c r="F63" i="14"/>
  <c r="G63" i="14"/>
  <c r="H63" i="14"/>
  <c r="I63" i="14"/>
  <c r="J63" i="14"/>
  <c r="K63" i="14"/>
  <c r="L63" i="14"/>
  <c r="C63" i="14"/>
  <c r="C61" i="14"/>
  <c r="D52" i="14"/>
  <c r="E52" i="14"/>
  <c r="F52" i="14"/>
  <c r="G52" i="14"/>
  <c r="H52" i="14"/>
  <c r="I52" i="14"/>
  <c r="J52" i="14"/>
  <c r="K52" i="14"/>
  <c r="L52" i="14"/>
  <c r="D54" i="14"/>
  <c r="E54" i="14"/>
  <c r="F54" i="14"/>
  <c r="G54" i="14"/>
  <c r="H54" i="14"/>
  <c r="I54" i="14"/>
  <c r="J54" i="14"/>
  <c r="K54" i="14"/>
  <c r="L54" i="14"/>
  <c r="C54" i="14"/>
  <c r="D191" i="6"/>
  <c r="E191" i="6"/>
  <c r="F191" i="6"/>
  <c r="G191" i="6"/>
  <c r="H191" i="6"/>
  <c r="I191" i="6"/>
  <c r="J191" i="6"/>
  <c r="K191" i="6"/>
  <c r="L191" i="6"/>
  <c r="D193" i="6"/>
  <c r="E193" i="6"/>
  <c r="F193" i="6"/>
  <c r="G193" i="6"/>
  <c r="H193" i="6"/>
  <c r="I193" i="6"/>
  <c r="J193" i="6"/>
  <c r="K193" i="6"/>
  <c r="L193" i="6"/>
  <c r="C193" i="6"/>
  <c r="C191" i="6"/>
  <c r="D182" i="6"/>
  <c r="E182" i="6"/>
  <c r="F182" i="6"/>
  <c r="G182" i="6"/>
  <c r="H182" i="6"/>
  <c r="I182" i="6"/>
  <c r="J182" i="6"/>
  <c r="K182" i="6"/>
  <c r="L182" i="6"/>
  <c r="D184" i="6"/>
  <c r="E184" i="6"/>
  <c r="F184" i="6"/>
  <c r="G184" i="6"/>
  <c r="H184" i="6"/>
  <c r="I184" i="6"/>
  <c r="J184" i="6"/>
  <c r="K184" i="6"/>
  <c r="L184" i="6"/>
  <c r="C184" i="6"/>
  <c r="C182" i="6"/>
  <c r="C52" i="14"/>
  <c r="E70" i="6"/>
  <c r="E71" i="6" s="1"/>
  <c r="B126" i="6"/>
  <c r="C168" i="6" l="1"/>
  <c r="L155" i="6"/>
  <c r="L156" i="6" s="1"/>
  <c r="K155" i="6"/>
  <c r="K156" i="6" s="1"/>
  <c r="J155" i="6"/>
  <c r="J156" i="6" s="1"/>
  <c r="I155" i="6"/>
  <c r="I156" i="6" s="1"/>
  <c r="H155" i="6"/>
  <c r="H156" i="6" s="1"/>
  <c r="G155" i="6"/>
  <c r="G156" i="6" s="1"/>
  <c r="F155" i="6"/>
  <c r="F156" i="6" s="1"/>
  <c r="E155" i="6"/>
  <c r="E156" i="6" s="1"/>
  <c r="D155" i="6"/>
  <c r="D156" i="6" s="1"/>
  <c r="C156" i="6"/>
  <c r="C24" i="14"/>
  <c r="C27" i="14" s="1"/>
  <c r="C121" i="6"/>
  <c r="C122" i="6" s="1"/>
  <c r="M26" i="6"/>
  <c r="D70" i="6"/>
  <c r="F70" i="6"/>
  <c r="G70" i="6"/>
  <c r="H70" i="6"/>
  <c r="I70" i="6"/>
  <c r="J70" i="6"/>
  <c r="K70" i="6"/>
  <c r="L70" i="6"/>
  <c r="C70" i="6"/>
  <c r="C71" i="6" s="1"/>
  <c r="C25" i="14" l="1"/>
  <c r="C26" i="14"/>
  <c r="H150" i="6"/>
  <c r="I150" i="6"/>
  <c r="K150" i="6"/>
  <c r="F150" i="6"/>
  <c r="J150" i="6"/>
  <c r="D150" i="6"/>
  <c r="L150" i="6"/>
  <c r="G150" i="6"/>
  <c r="C150" i="6"/>
  <c r="E150" i="6"/>
  <c r="B128" i="6"/>
  <c r="C169" i="6"/>
  <c r="C170" i="6" l="1"/>
  <c r="C172" i="6"/>
  <c r="C173" i="6"/>
  <c r="C171" i="6"/>
  <c r="L145" i="6" l="1"/>
  <c r="K145" i="6"/>
  <c r="J145" i="6"/>
  <c r="I145" i="6"/>
  <c r="H145" i="6"/>
  <c r="G145" i="6"/>
  <c r="F145" i="6"/>
  <c r="E145" i="6"/>
  <c r="D145" i="6"/>
  <c r="C145" i="6"/>
  <c r="C47" i="6"/>
  <c r="C16" i="6"/>
  <c r="B110" i="6"/>
  <c r="B109" i="6"/>
  <c r="B108" i="6"/>
  <c r="B107" i="6"/>
  <c r="C106" i="6"/>
  <c r="B130" i="6"/>
  <c r="B127" i="6"/>
  <c r="B129" i="6"/>
  <c r="L102" i="6"/>
  <c r="L103" i="6" s="1"/>
  <c r="K102" i="6"/>
  <c r="K103" i="6" s="1"/>
  <c r="J102" i="6"/>
  <c r="J103" i="6" s="1"/>
  <c r="I102" i="6"/>
  <c r="I103" i="6" s="1"/>
  <c r="H102" i="6"/>
  <c r="H103" i="6" s="1"/>
  <c r="G102" i="6"/>
  <c r="G103" i="6" s="1"/>
  <c r="F102" i="6"/>
  <c r="F103" i="6" s="1"/>
  <c r="E102" i="6"/>
  <c r="E103" i="6" s="1"/>
  <c r="D102" i="6"/>
  <c r="D103" i="6" s="1"/>
  <c r="C102" i="6"/>
  <c r="C103" i="6" s="1"/>
  <c r="L14" i="6"/>
  <c r="L10" i="6" s="1"/>
  <c r="K14" i="6"/>
  <c r="K10" i="6" s="1"/>
  <c r="J14" i="6"/>
  <c r="J10" i="6" s="1"/>
  <c r="I14" i="6"/>
  <c r="I10" i="6" s="1"/>
  <c r="H14" i="6"/>
  <c r="H10" i="6" s="1"/>
  <c r="G14" i="6"/>
  <c r="G10" i="6" s="1"/>
  <c r="F14" i="6"/>
  <c r="F10" i="6" s="1"/>
  <c r="E14" i="6"/>
  <c r="E10" i="6" s="1"/>
  <c r="D14" i="6"/>
  <c r="D10" i="6" s="1"/>
  <c r="C14" i="6"/>
  <c r="C10" i="6" s="1"/>
  <c r="F137" i="6" l="1"/>
  <c r="H137" i="6"/>
  <c r="G137" i="6"/>
  <c r="I137" i="6"/>
  <c r="J137" i="6"/>
  <c r="C137" i="6"/>
  <c r="K137" i="6"/>
  <c r="D137" i="6"/>
  <c r="L137" i="6"/>
  <c r="C96" i="6"/>
  <c r="K96" i="6"/>
  <c r="D96" i="6"/>
  <c r="L96" i="6"/>
  <c r="E96" i="6"/>
  <c r="F96" i="6"/>
  <c r="I96" i="6"/>
  <c r="G96" i="6"/>
  <c r="J96" i="6"/>
  <c r="H96" i="6"/>
  <c r="C17" i="6"/>
  <c r="C18" i="6"/>
  <c r="C48" i="6"/>
  <c r="E137" i="6"/>
  <c r="C19" i="6"/>
  <c r="C111" i="6"/>
  <c r="AC82" i="17" s="1"/>
  <c r="C107" i="6"/>
  <c r="C108" i="6"/>
  <c r="C109" i="6"/>
  <c r="C110" i="6"/>
  <c r="G40" i="6" l="1"/>
  <c r="G44" i="6" s="1"/>
  <c r="D71" i="6"/>
  <c r="C29" i="14"/>
  <c r="C30" i="14" s="1"/>
  <c r="C73" i="6"/>
  <c r="E121" i="6"/>
  <c r="E122" i="6" s="1"/>
  <c r="D121" i="6"/>
  <c r="D122" i="6" s="1"/>
  <c r="D88" i="6"/>
  <c r="D89" i="6" s="1"/>
  <c r="E88" i="6"/>
  <c r="E89" i="6" s="1"/>
  <c r="F88" i="6"/>
  <c r="F89" i="6" s="1"/>
  <c r="G88" i="6"/>
  <c r="G89" i="6" s="1"/>
  <c r="H88" i="6"/>
  <c r="H89" i="6" s="1"/>
  <c r="I88" i="6"/>
  <c r="I89" i="6" s="1"/>
  <c r="J88" i="6"/>
  <c r="J89" i="6" s="1"/>
  <c r="K88" i="6"/>
  <c r="K89" i="6" s="1"/>
  <c r="L88" i="6"/>
  <c r="L89" i="6" s="1"/>
  <c r="C88" i="6"/>
  <c r="C89" i="6" s="1"/>
  <c r="M11" i="14"/>
  <c r="C125" i="6"/>
  <c r="F71" i="6"/>
  <c r="F40" i="6"/>
  <c r="F44" i="6" s="1"/>
  <c r="E40" i="6"/>
  <c r="E44" i="6" s="1"/>
  <c r="H40" i="6"/>
  <c r="H44" i="6" s="1"/>
  <c r="I40" i="6"/>
  <c r="I44" i="6" s="1"/>
  <c r="J40" i="6"/>
  <c r="J44" i="6" s="1"/>
  <c r="K40" i="6"/>
  <c r="K44" i="6" s="1"/>
  <c r="L40" i="6"/>
  <c r="L44" i="6" s="1"/>
  <c r="M24" i="14"/>
  <c r="M27" i="14" s="1"/>
  <c r="L24" i="14"/>
  <c r="L27" i="14" s="1"/>
  <c r="K24" i="14"/>
  <c r="K27" i="14" s="1"/>
  <c r="J24" i="14"/>
  <c r="J27" i="14" s="1"/>
  <c r="I24" i="14"/>
  <c r="I27" i="14" s="1"/>
  <c r="H24" i="14"/>
  <c r="H27" i="14" s="1"/>
  <c r="G24" i="14"/>
  <c r="G27" i="14" s="1"/>
  <c r="F24" i="14"/>
  <c r="F27" i="14" s="1"/>
  <c r="E24" i="14"/>
  <c r="E27" i="14" s="1"/>
  <c r="D24" i="14"/>
  <c r="D27" i="14" s="1"/>
  <c r="L121" i="6"/>
  <c r="L122" i="6" s="1"/>
  <c r="K121" i="6"/>
  <c r="K122" i="6" s="1"/>
  <c r="J121" i="6"/>
  <c r="J122" i="6" s="1"/>
  <c r="I121" i="6"/>
  <c r="I122" i="6" s="1"/>
  <c r="H121" i="6"/>
  <c r="H122" i="6" s="1"/>
  <c r="G121" i="6"/>
  <c r="G122" i="6" s="1"/>
  <c r="F121" i="6"/>
  <c r="F122" i="6" s="1"/>
  <c r="L71" i="6"/>
  <c r="K71" i="6"/>
  <c r="J71" i="6"/>
  <c r="I71" i="6"/>
  <c r="H71" i="6"/>
  <c r="G71" i="6"/>
  <c r="M40" i="6"/>
  <c r="M44" i="6" s="1"/>
  <c r="D40" i="6"/>
  <c r="D44" i="6" s="1"/>
  <c r="C40" i="6"/>
  <c r="C44" i="6" l="1"/>
  <c r="C41" i="6"/>
  <c r="M43" i="6"/>
  <c r="M42" i="6"/>
  <c r="I43" i="6"/>
  <c r="I42" i="6"/>
  <c r="H42" i="6"/>
  <c r="H43" i="6"/>
  <c r="E42" i="6"/>
  <c r="E43" i="6"/>
  <c r="F42" i="6"/>
  <c r="F43" i="6"/>
  <c r="D42" i="6"/>
  <c r="D43" i="6"/>
  <c r="J42" i="6"/>
  <c r="J43" i="6"/>
  <c r="L42" i="6"/>
  <c r="L43" i="6"/>
  <c r="K43" i="6"/>
  <c r="K42" i="6"/>
  <c r="G42" i="6"/>
  <c r="G43" i="6"/>
  <c r="C42" i="6"/>
  <c r="C43" i="6"/>
  <c r="H25" i="14"/>
  <c r="H26" i="14"/>
  <c r="K25" i="14"/>
  <c r="K26" i="14"/>
  <c r="D25" i="14"/>
  <c r="D26" i="14"/>
  <c r="L25" i="14"/>
  <c r="L26" i="14"/>
  <c r="J25" i="14"/>
  <c r="J26" i="14"/>
  <c r="E25" i="14"/>
  <c r="E26" i="14"/>
  <c r="M25" i="14"/>
  <c r="M26" i="14"/>
  <c r="G25" i="14"/>
  <c r="G26" i="14"/>
  <c r="I25" i="14"/>
  <c r="I26" i="14"/>
  <c r="F25" i="14"/>
  <c r="F26" i="14"/>
  <c r="C78" i="6"/>
  <c r="AC51" i="17" s="1"/>
  <c r="H41" i="6"/>
  <c r="F41" i="6"/>
  <c r="C43" i="14"/>
  <c r="J41" i="6"/>
  <c r="I41" i="6"/>
  <c r="L41" i="6"/>
  <c r="K41" i="6"/>
  <c r="G41" i="6"/>
  <c r="D41" i="6"/>
  <c r="G82" i="6"/>
  <c r="F82" i="6"/>
  <c r="C82" i="6"/>
  <c r="E82" i="6"/>
  <c r="L82" i="6"/>
  <c r="D82" i="6"/>
  <c r="K82" i="6"/>
  <c r="J82" i="6"/>
  <c r="I82" i="6"/>
  <c r="H82" i="6"/>
  <c r="E41" i="6"/>
  <c r="C74" i="6"/>
  <c r="C77" i="6"/>
  <c r="C12" i="14"/>
  <c r="G12" i="14"/>
  <c r="K12" i="14"/>
  <c r="D12" i="14"/>
  <c r="L12" i="14"/>
  <c r="E12" i="14"/>
  <c r="H12" i="14"/>
  <c r="F12" i="14"/>
  <c r="I12" i="14"/>
  <c r="J12" i="14"/>
  <c r="K27" i="6"/>
  <c r="J27" i="6"/>
  <c r="C27" i="6"/>
  <c r="D27" i="6"/>
  <c r="L27" i="6"/>
  <c r="H27" i="6"/>
  <c r="I27" i="6"/>
  <c r="F27" i="6"/>
  <c r="G27" i="6"/>
  <c r="C126" i="6"/>
  <c r="C131" i="6"/>
  <c r="D146" i="17" s="1"/>
  <c r="C76" i="6"/>
  <c r="C49" i="6"/>
  <c r="C57" i="6"/>
  <c r="C50" i="6"/>
  <c r="C58" i="6"/>
  <c r="C51" i="6"/>
  <c r="C59" i="6"/>
  <c r="D51" i="17" s="1"/>
  <c r="C52" i="6"/>
  <c r="C53" i="6"/>
  <c r="C54" i="6"/>
  <c r="C55" i="6"/>
  <c r="C56" i="6"/>
  <c r="E27" i="6"/>
  <c r="C127" i="6"/>
  <c r="C33" i="14"/>
  <c r="C40" i="14"/>
  <c r="D82" i="17" s="1"/>
  <c r="C39" i="14"/>
  <c r="C38" i="14"/>
  <c r="C37" i="14"/>
  <c r="C36" i="14"/>
  <c r="C35" i="14"/>
  <c r="C34" i="14"/>
  <c r="C32" i="14"/>
  <c r="C31" i="14"/>
  <c r="C129" i="6"/>
  <c r="C128" i="6"/>
  <c r="C130" i="6"/>
  <c r="C75" i="6"/>
  <c r="C61" i="6" l="1"/>
  <c r="C60" i="6"/>
  <c r="C62" i="6"/>
  <c r="C41" i="14"/>
  <c r="C42" i="14"/>
</calcChain>
</file>

<file path=xl/sharedStrings.xml><?xml version="1.0" encoding="utf-8"?>
<sst xmlns="http://schemas.openxmlformats.org/spreadsheetml/2006/main" count="857" uniqueCount="435">
  <si>
    <t>Hoofdvervoermiddel</t>
  </si>
  <si>
    <t>Carpool</t>
  </si>
  <si>
    <t>Trein</t>
  </si>
  <si>
    <t>Bus</t>
  </si>
  <si>
    <t>Totaal</t>
  </si>
  <si>
    <t>Fiets</t>
  </si>
  <si>
    <t>Te voet</t>
  </si>
  <si>
    <t>Sporadische fietsers</t>
  </si>
  <si>
    <t>Parkeerbezetting</t>
  </si>
  <si>
    <t>Parkeren</t>
  </si>
  <si>
    <t>Autoparkeren</t>
  </si>
  <si>
    <t>Fietsparkeren</t>
  </si>
  <si>
    <t>Andere</t>
  </si>
  <si>
    <t>Medewerkers</t>
  </si>
  <si>
    <t xml:space="preserve">Aantal autoparkeerplaatsen </t>
  </si>
  <si>
    <t>Mobiliteitsdashboard</t>
  </si>
  <si>
    <t>Mobiliteitsdashboard: data medewerkers</t>
  </si>
  <si>
    <t>2023</t>
  </si>
  <si>
    <t>2024</t>
  </si>
  <si>
    <t>2025</t>
  </si>
  <si>
    <t>2026</t>
  </si>
  <si>
    <t>2027</t>
  </si>
  <si>
    <t>2028</t>
  </si>
  <si>
    <t>2029</t>
  </si>
  <si>
    <t>2030</t>
  </si>
  <si>
    <t xml:space="preserve"> </t>
  </si>
  <si>
    <t>Speedpedelec</t>
  </si>
  <si>
    <t>Elektrische fiets</t>
  </si>
  <si>
    <t>Motor-/bromfiets</t>
  </si>
  <si>
    <t>▪</t>
  </si>
  <si>
    <t>Aantal plaatsen</t>
  </si>
  <si>
    <t>Gemiddelde bezetting (o.b.v. tellingen)</t>
  </si>
  <si>
    <t>Gemiddelde bezetting piek</t>
  </si>
  <si>
    <t>Gemiddelde bezetting</t>
  </si>
  <si>
    <t>Gemiddelde bezetting piek (o.b.v. tellingen)</t>
  </si>
  <si>
    <t>Gemiddelde bezettingsgraad</t>
  </si>
  <si>
    <t>Gemiddelde bezettingsgraad piek</t>
  </si>
  <si>
    <t xml:space="preserve">Aantal fietsparkeerplaatsen </t>
  </si>
  <si>
    <t>Sporadische carpoolers</t>
  </si>
  <si>
    <t>Fietspotentieel</t>
  </si>
  <si>
    <t>0-1 km = te voet</t>
  </si>
  <si>
    <t>INHOUD</t>
  </si>
  <si>
    <t>¹Modal split is de verdeling van verplaatsingen (personen) over de verschillende vervoerswijzen (auto, fiets, trein,...).</t>
  </si>
  <si>
    <t>Exclusieve autosolisten</t>
  </si>
  <si>
    <t>LOGBOEK INFO MOBILITEITSDASHBOARD</t>
  </si>
  <si>
    <t>DATUM</t>
  </si>
  <si>
    <t>OVERLEG</t>
  </si>
  <si>
    <t>GOED OM WETEN</t>
  </si>
  <si>
    <t>MEER INFO OP:</t>
  </si>
  <si>
    <t>Voorbeeld</t>
  </si>
  <si>
    <t>Raad van Bestuur</t>
  </si>
  <si>
    <t>Tussentijdse doelstelling 2026: 40% duurzame verplaatsingen</t>
  </si>
  <si>
    <t>[link] verslag Raad van Bestuur</t>
  </si>
  <si>
    <t>VERDELING TAKEN &amp; VERANTWOORDELIJKHEDEN</t>
  </si>
  <si>
    <t>R</t>
  </si>
  <si>
    <t>A</t>
  </si>
  <si>
    <t>C</t>
  </si>
  <si>
    <t>I</t>
  </si>
  <si>
    <t>Speed pedelec</t>
  </si>
  <si>
    <t xml:space="preserve">Vul aan de hand van tellingen de tabel "Autoparkeren" aan. </t>
  </si>
  <si>
    <t xml:space="preserve">Vul aan de hand van tellingen de tabel "Fietsparkeren" aan. </t>
  </si>
  <si>
    <t xml:space="preserve">Gemiddeld aantal fietsen in de fietsenstallingen %, wordt berekend a.d.h.v. volgende formule: gem. bezetting piek / aantal fietsparkeerplaatsen. </t>
  </si>
  <si>
    <t xml:space="preserve">Gemiddeld aantal fietsen in de fietsenstallingen %, wordt berekend a.d.h.v. volgende formule: gem. bezetting / aantal fietsparkeerplaatsen. </t>
  </si>
  <si>
    <t xml:space="preserve">Hoe deze data verzamelen? </t>
  </si>
  <si>
    <t xml:space="preserve">Wat? </t>
  </si>
  <si>
    <t>Vermijden</t>
  </si>
  <si>
    <t>Verduurzamen</t>
  </si>
  <si>
    <t>Vergroenen</t>
  </si>
  <si>
    <t>Verkeersveiligheid</t>
  </si>
  <si>
    <t>Bus/tram</t>
  </si>
  <si>
    <t xml:space="preserve">Hoe het Dashboard updaten? </t>
  </si>
  <si>
    <t>Bron(nen):</t>
  </si>
  <si>
    <t>[Voorbeeld] 2021 &amp; 2022: HR-data september</t>
  </si>
  <si>
    <t>[Voorbeeld] 2023: Bevraging medewerkers oktober</t>
  </si>
  <si>
    <t>Exclusieve autosolisten + motor-/bromfiets</t>
  </si>
  <si>
    <t>Mobiliteitsverantwoordelijke</t>
  </si>
  <si>
    <t>Leidinggevende mobiliteitsverantwoordelijke</t>
  </si>
  <si>
    <t>WIE?</t>
  </si>
  <si>
    <t>VERANTWOORDELIJKHEDEN</t>
  </si>
  <si>
    <t xml:space="preserve">1. Juiste personen aanspreken voor het verzamelen van de nodige info voor het invullen van het Dashboard.  
2. Invullen van het Dashboard.
3. Voorstellen doen voor het uitbreiden of aanpassen van het mobiliteitsbeleid o.b.v. de inzichten uit het Dashboard. </t>
  </si>
  <si>
    <t xml:space="preserve">Nakijken of Dashboard volledig is en de juiste cijfers bevat. </t>
  </si>
  <si>
    <t xml:space="preserve">Aanleveren van de gevraagde gegevens aan de Responsible. </t>
  </si>
  <si>
    <t>1. INTER-PRETATIE</t>
  </si>
  <si>
    <t>2. VERTALING NAAR HET BELEID</t>
  </si>
  <si>
    <t xml:space="preserve">Duurzaam n </t>
  </si>
  <si>
    <t xml:space="preserve">Duurzaam % </t>
  </si>
  <si>
    <t>Niet duurzaam %</t>
  </si>
  <si>
    <t>Ambitie</t>
  </si>
  <si>
    <t>1-7,5 km = fiets</t>
  </si>
  <si>
    <t>7,5-15 km = e-fiets</t>
  </si>
  <si>
    <t>1. interpreteren; zowel op zichzelf als in het licht van andere informatie waarover je beschikt</t>
  </si>
  <si>
    <t>2. inzetten voor het verbeteren en verduurzamen van je mobiliteitsbeleid</t>
  </si>
  <si>
    <t>In dit tabblad geven we je mee hoe je al deze data en grafieken kan:</t>
  </si>
  <si>
    <t xml:space="preserve">Hieronder geven we je mee hoe je al deze data en grafieken kan:
</t>
  </si>
  <si>
    <t>Sporadische openbaar vervoer gebruikers</t>
  </si>
  <si>
    <t>Jaar</t>
  </si>
  <si>
    <t>n=</t>
  </si>
  <si>
    <t>Duurzaam %</t>
  </si>
  <si>
    <t>Duid hiernaast (via het dropdown menu) het jaartal aan waarvan je de gegevens wil bekijken. De grafieken passen zich automatisch aan.</t>
  </si>
  <si>
    <t>Controlerij</t>
  </si>
  <si>
    <t>1. Belang van objectieve data</t>
  </si>
  <si>
    <t>3. Dashboard updaten</t>
  </si>
  <si>
    <t>2. Dataverzameling en -input</t>
  </si>
  <si>
    <t>Dit is het tabblad waarin je je momenteel bevindt. Hieronder lees je waarvoor het Dashboard dient en praktische instructies m.b.t. het gebruik.</t>
  </si>
  <si>
    <t>Hoe deze data inputten?</t>
  </si>
  <si>
    <t xml:space="preserve">Hoe vertaalt dit zich in het dashboard? </t>
  </si>
  <si>
    <t xml:space="preserve">Klik op onderstaande linken om naar het gewenste deel te springen. </t>
  </si>
  <si>
    <t>Duurzaam n</t>
  </si>
  <si>
    <t xml:space="preserve">2. Klik op dit driehoekje om via het dropdown menu het jaartal te kiezen waarvan je de gegevens wil bekijken. </t>
  </si>
  <si>
    <t>3. DASHBOARD UPDATEN</t>
  </si>
  <si>
    <r>
      <rPr>
        <b/>
        <sz val="10"/>
        <color theme="1" tint="0.249977111117893"/>
        <rFont val="Nunito"/>
      </rPr>
      <t>Responsible</t>
    </r>
    <r>
      <rPr>
        <sz val="10"/>
        <color theme="1" tint="0.249977111117893"/>
        <rFont val="Nunito"/>
      </rPr>
      <t xml:space="preserve">
Verantwoordelijke taak</t>
    </r>
  </si>
  <si>
    <r>
      <rPr>
        <b/>
        <sz val="10"/>
        <color theme="1" tint="0.249977111117893"/>
        <rFont val="Nunito"/>
      </rPr>
      <t>Accountable</t>
    </r>
    <r>
      <rPr>
        <sz val="10"/>
        <color theme="1" tint="0.249977111117893"/>
        <rFont val="Nunito"/>
      </rPr>
      <t xml:space="preserve">
Eindverantwoordelijke</t>
    </r>
  </si>
  <si>
    <r>
      <rPr>
        <b/>
        <sz val="10"/>
        <color theme="1" tint="0.249977111117893"/>
        <rFont val="Nunito"/>
      </rPr>
      <t>Consulted</t>
    </r>
    <r>
      <rPr>
        <sz val="10"/>
        <color theme="1" tint="0.249977111117893"/>
        <rFont val="Nunito"/>
      </rPr>
      <t xml:space="preserve">
Te consulteren</t>
    </r>
  </si>
  <si>
    <r>
      <rPr>
        <b/>
        <sz val="10"/>
        <color theme="1" tint="0.249977111117893"/>
        <rFont val="Nunito"/>
      </rPr>
      <t>Informed</t>
    </r>
    <r>
      <rPr>
        <sz val="10"/>
        <color theme="1" tint="0.249977111117893"/>
        <rFont val="Nunito"/>
      </rPr>
      <t xml:space="preserve">
Te informeren</t>
    </r>
  </si>
  <si>
    <t>Tabblad 1: Dashboard</t>
  </si>
  <si>
    <t>Tabblad 2: Inhoud en instructies</t>
  </si>
  <si>
    <t>Tabblad 5: Interpretatie en beleid</t>
  </si>
  <si>
    <t>INSTRUCTIES VOOR HET INGEVEN VAN DE CIJFERS</t>
  </si>
  <si>
    <r>
      <t xml:space="preserve">Tabblad 7: </t>
    </r>
    <r>
      <rPr>
        <sz val="11"/>
        <color theme="1" tint="0.249977111117893"/>
        <rFont val="Nunito Black"/>
      </rPr>
      <t>Logboek</t>
    </r>
  </si>
  <si>
    <r>
      <rPr>
        <b/>
        <sz val="11"/>
        <color theme="1" tint="0.249977111117893"/>
        <rFont val="Nunito"/>
      </rPr>
      <t>BELANGRIJK</t>
    </r>
    <r>
      <rPr>
        <sz val="11"/>
        <color theme="1" tint="0.249977111117893"/>
        <rFont val="Nunito Light"/>
      </rPr>
      <t xml:space="preserve">: Dit Dashboard wordt automatisch gegenereerd op basis van gegevens die je aanvult in tabblad 3 en 4. Voor een goed gebruik van het dashboard kan en mag je in tabblad 1: Dashboard GEEN gegevens ingeven (m.u.v. 1 cel waar je het juiste jaartal kiest, meer info bij "Inhoud en instructies"). </t>
    </r>
  </si>
  <si>
    <r>
      <t xml:space="preserve">Dit tabblad bevat alle </t>
    </r>
    <r>
      <rPr>
        <b/>
        <sz val="11"/>
        <color theme="1" tint="0.249977111117893"/>
        <rFont val="Nunito"/>
      </rPr>
      <t>cijfers m.b.t. medewerkers</t>
    </r>
    <r>
      <rPr>
        <sz val="11"/>
        <color theme="1" tint="0.249977111117893"/>
        <rFont val="Nunito ExtraBold"/>
      </rPr>
      <t xml:space="preserve"> </t>
    </r>
    <r>
      <rPr>
        <sz val="11"/>
        <color theme="1" tint="0.249977111117893"/>
        <rFont val="Nunito Light"/>
      </rPr>
      <t xml:space="preserve">die nodig zijn om de grafieken in het Dashboard te genereren en bevat dezelfde onderverdeling als die in het tabblad 'Dashboard'. </t>
    </r>
  </si>
  <si>
    <r>
      <t xml:space="preserve">1. </t>
    </r>
    <r>
      <rPr>
        <b/>
        <sz val="11"/>
        <color theme="1" tint="0.249977111117893"/>
        <rFont val="Nunito"/>
      </rPr>
      <t>interpreteren</t>
    </r>
    <r>
      <rPr>
        <sz val="11"/>
        <color theme="1" tint="0.249977111117893"/>
        <rFont val="Nunito Light"/>
      </rPr>
      <t>; zowel op zichzelf als in het licht van andere informatie waarover je beschikt</t>
    </r>
  </si>
  <si>
    <r>
      <t>2. inzetten voor het verbeteren en verduurzamen van je</t>
    </r>
    <r>
      <rPr>
        <sz val="11"/>
        <color theme="1" tint="0.249977111117893"/>
        <rFont val="Nunito Black"/>
      </rPr>
      <t xml:space="preserve"> </t>
    </r>
    <r>
      <rPr>
        <b/>
        <sz val="11"/>
        <color theme="1" tint="0.249977111117893"/>
        <rFont val="Nunito"/>
      </rPr>
      <t>mobiliteitsbeleid</t>
    </r>
  </si>
  <si>
    <r>
      <t xml:space="preserve">Een vlot gebruik van het Dashboard vraagt een </t>
    </r>
    <r>
      <rPr>
        <b/>
        <sz val="11"/>
        <color theme="1" tint="0.249977111117893"/>
        <rFont val="Nunito"/>
      </rPr>
      <t>duidelijke rolverdeling en verantwoordelijkheid</t>
    </r>
    <r>
      <rPr>
        <sz val="11"/>
        <color theme="1" tint="0.249977111117893"/>
        <rFont val="Nunito Light"/>
      </rPr>
      <t>. In dit tabblad vind je een RACI-tabel om bij te houden wie verantwoordelijk is voor welke taak, wie eindverantwoordelijke is, wie geconsulteerd en geïnformeerd moet worden. Dit moet de continuïteit van het Dashboard garanderen (bv. bij personeelswissels, samenwerking tussen diensten, ...).</t>
    </r>
  </si>
  <si>
    <r>
      <t xml:space="preserve">De kwaliteit van dit Dashboard staat en valt met de data die worden gebruikt om het Dashboard te vervolledigen. Hieronder </t>
    </r>
    <r>
      <rPr>
        <b/>
        <sz val="11"/>
        <color theme="1" tint="0.249977111117893"/>
        <rFont val="Nunito"/>
      </rPr>
      <t>enkele tips</t>
    </r>
    <r>
      <rPr>
        <sz val="11"/>
        <color theme="1" tint="0.249977111117893"/>
        <rFont val="Nunito Light"/>
      </rPr>
      <t xml:space="preserve"> voor het duidelijk en objectief inputten van de data. </t>
    </r>
  </si>
  <si>
    <r>
      <rPr>
        <b/>
        <sz val="11"/>
        <color theme="1" tint="0.249977111117893"/>
        <rFont val="Nunito"/>
      </rPr>
      <t>Let op</t>
    </r>
    <r>
      <rPr>
        <sz val="11"/>
        <color theme="1" tint="0.249977111117893"/>
        <rFont val="Nunito Light"/>
      </rPr>
      <t>: Het is normaal dat je niet alle cellen in tabblad 3 en 4 kan invullen of aanpassen. Deze cellen worden namelijk automatisch ingevuld o.b.v. waarden in andere cellen en werden daarom vergrendeld.</t>
    </r>
  </si>
  <si>
    <t>Taartdiagram</t>
  </si>
  <si>
    <t>Kolomdiagram</t>
  </si>
  <si>
    <t xml:space="preserve">De laatste kolomdiagram toont de detailcijfers van je zelfbepaalde "Ambitie". </t>
  </si>
  <si>
    <t>DOEL VAN HET DASHBOARD</t>
  </si>
  <si>
    <t>INHOUDSTAFEL</t>
  </si>
  <si>
    <t>/</t>
  </si>
  <si>
    <t>[link] website gemeente</t>
  </si>
  <si>
    <r>
      <t xml:space="preserve">Verzamel de data op een </t>
    </r>
    <r>
      <rPr>
        <b/>
        <sz val="11"/>
        <color theme="1" tint="0.249977111117893"/>
        <rFont val="Nunito"/>
      </rPr>
      <t>objectieve manier</t>
    </r>
    <r>
      <rPr>
        <sz val="11"/>
        <color theme="1" tint="0.249977111117893"/>
        <rFont val="Nunito Light"/>
      </rPr>
      <t xml:space="preserve"> (personeelsdata, bevraging, onkosten,…). </t>
    </r>
  </si>
  <si>
    <r>
      <t xml:space="preserve">Denk goed na over de manier waarop je de data zal verzamelen. In het ideale geval gebeurt dit namelijk </t>
    </r>
    <r>
      <rPr>
        <b/>
        <sz val="11"/>
        <color theme="1" tint="0.249977111117893"/>
        <rFont val="Nunito"/>
      </rPr>
      <t>elke keer op dezelfde manier</t>
    </r>
    <r>
      <rPr>
        <sz val="11"/>
        <color theme="1" tint="0.249977111117893"/>
        <rFont val="Nunito Light"/>
      </rPr>
      <t xml:space="preserve">. Vind je doorheen de tijd een andere manier van dataverzameling, die een hogere betrouwbaarheid biedt? Schakel dan over op deze manier en noteer dit in het Logboek. </t>
    </r>
  </si>
  <si>
    <r>
      <t xml:space="preserve">Verzamel de gegevens elk jaar in ongeveer </t>
    </r>
    <r>
      <rPr>
        <b/>
        <sz val="11"/>
        <color theme="1" tint="0.249977111117893"/>
        <rFont val="Nunito"/>
      </rPr>
      <t>dezelfde periode</t>
    </r>
    <r>
      <rPr>
        <sz val="11"/>
        <color theme="1" tint="0.249977111117893"/>
        <rFont val="Nunito Light"/>
      </rPr>
      <t xml:space="preserve"> bv. voorjaar of najaar zodat er telkens ongeveer een jaar tussen zit.</t>
    </r>
  </si>
  <si>
    <r>
      <t xml:space="preserve">Naast elke tabel in tabbladen 3 en 4 is </t>
    </r>
    <r>
      <rPr>
        <b/>
        <sz val="11"/>
        <color theme="1" tint="0.249977111117893"/>
        <rFont val="Nunito"/>
      </rPr>
      <t>ruimte voorzien om de bron aan te geven</t>
    </r>
    <r>
      <rPr>
        <sz val="11"/>
        <color theme="1" tint="0.249977111117893"/>
        <rFont val="Nunito Light"/>
      </rPr>
      <t xml:space="preserve"> die je gebruikte om de tabel in te vullen. </t>
    </r>
  </si>
  <si>
    <r>
      <t xml:space="preserve">Houd in </t>
    </r>
    <r>
      <rPr>
        <b/>
        <sz val="11"/>
        <color theme="1" tint="0.249977111117893"/>
        <rFont val="Nunito"/>
      </rPr>
      <t>tabblad 6. RACI</t>
    </r>
    <r>
      <rPr>
        <sz val="11"/>
        <color theme="1" tint="0.249977111117893"/>
        <rFont val="Nunito Light"/>
      </rPr>
      <t xml:space="preserve"> en </t>
    </r>
    <r>
      <rPr>
        <b/>
        <sz val="11"/>
        <color theme="1" tint="0.249977111117893"/>
        <rFont val="Nunito"/>
      </rPr>
      <t>tabblad 7. Logboek</t>
    </r>
    <r>
      <rPr>
        <sz val="11"/>
        <color theme="1" tint="0.249977111117893"/>
        <rFont val="Nunito Light"/>
      </rPr>
      <t xml:space="preserve"> goed bij wie verantwoordelijk is voor alle stappen in het verzamelen van de input, hoe vorige data verzameld werd, welke beslissingen er werden genomen,… zodat personen die na jou komen het Dashboard correct kunnen gebruiken, invullen en interpreteren. </t>
    </r>
  </si>
  <si>
    <t xml:space="preserve">"n=" toont het totaal aantal autosolisten + motor-/bromfiets gebruikers. </t>
  </si>
  <si>
    <t xml:space="preserve">Rij om te controleren of bovenstaande data correct werd ingevuld. </t>
  </si>
  <si>
    <r>
      <t>Doe tellingen op</t>
    </r>
    <r>
      <rPr>
        <b/>
        <sz val="11"/>
        <color theme="1" tint="0.249977111117893"/>
        <rFont val="Nunito"/>
      </rPr>
      <t xml:space="preserve"> verschillende momenten</t>
    </r>
    <r>
      <rPr>
        <sz val="11"/>
        <color theme="1" tint="0.249977111117893"/>
        <rFont val="Nunito Light"/>
      </rPr>
      <t xml:space="preserve"> (qua seizoen, dag en uur) en neem hiervan het gemiddelde aantal. De meest geschikte telmomenten bepalen, doe je op basis van je eigen specifieke activiteiten.</t>
    </r>
  </si>
  <si>
    <t>Gemiddeld aantal wagens op de parking (o.b.v. tellingen op verschillende momenten).</t>
  </si>
  <si>
    <t>Gemiddeld aantal wagens op de parking in %, wordt automatisch berekend a.d.h.v. volgende formule: gem. bezetting / aantal parkeerplaatsen.</t>
  </si>
  <si>
    <t>Gemiddeld aantal wagens op de parking (o.b.v. tellingen op verschillende piekmomenten).</t>
  </si>
  <si>
    <r>
      <t xml:space="preserve">Het aantal plaatsen is een gekende variabele of kan eenvoudig geteld worden. Om zicht te krijgen op de bezetting dienen </t>
    </r>
    <r>
      <rPr>
        <b/>
        <sz val="11"/>
        <color theme="1" tint="0.249977111117893"/>
        <rFont val="Nunito"/>
      </rPr>
      <t>meerdere tellingen</t>
    </r>
    <r>
      <rPr>
        <sz val="11"/>
        <color theme="1" tint="0.249977111117893"/>
        <rFont val="Nunito Light"/>
      </rPr>
      <t xml:space="preserve"> te gebeuren. Enkele tips:</t>
    </r>
  </si>
  <si>
    <r>
      <t xml:space="preserve">Doe tellingen op </t>
    </r>
    <r>
      <rPr>
        <b/>
        <sz val="11"/>
        <color theme="1" tint="0.249977111117893"/>
        <rFont val="Nunito"/>
      </rPr>
      <t>verschillende momenten</t>
    </r>
    <r>
      <rPr>
        <sz val="11"/>
        <color theme="1" tint="0.249977111117893"/>
        <rFont val="Nunito Light"/>
      </rPr>
      <t xml:space="preserve"> (qua seizoen, dag en uur) en neem hiervan het gemiddelde aantal. De meest geschikte telmomenten bepalen, doe je op basis van je eigen specifieke activiteiten.</t>
    </r>
  </si>
  <si>
    <t>Gemiddeld aantal fietsen in de fietsenstallingen (o.b.v. tellingen op verschillende momenten).</t>
  </si>
  <si>
    <t>Gemiddeld aantal fietsen in de fietsenstallingen (o.b.v. tellingen op verschillende piekmomenten).</t>
  </si>
  <si>
    <t>INTERPRETATIE + VERTALING NAAR (MOBILITEITS)BELEID</t>
  </si>
  <si>
    <r>
      <t xml:space="preserve">Bekijk de fietsenstalling - naast het monitoren van het gebruik - ook op vlak van </t>
    </r>
    <r>
      <rPr>
        <b/>
        <sz val="11"/>
        <color theme="1" tint="0.249977111117893"/>
        <rFont val="Nunito"/>
      </rPr>
      <t>kwaliteit</t>
    </r>
    <r>
      <rPr>
        <sz val="11"/>
        <color theme="1" tint="0.249977111117893"/>
        <rFont val="Nunito Light"/>
      </rPr>
      <t xml:space="preserve">: 
</t>
    </r>
  </si>
  <si>
    <r>
      <t>Biedt de stalling voldoende plaats voor</t>
    </r>
    <r>
      <rPr>
        <b/>
        <sz val="11"/>
        <color theme="1" tint="0.249977111117893"/>
        <rFont val="Nunito"/>
      </rPr>
      <t xml:space="preserve"> buitenmaatse fietsen</t>
    </r>
    <r>
      <rPr>
        <sz val="11"/>
        <color theme="1" tint="0.249977111117893"/>
        <rFont val="Nunito Light"/>
      </rPr>
      <t xml:space="preserve">?  </t>
    </r>
  </si>
  <si>
    <r>
      <t xml:space="preserve">Is de fietsenstalling </t>
    </r>
    <r>
      <rPr>
        <b/>
        <sz val="11"/>
        <color theme="1" tint="0.249977111117893"/>
        <rFont val="Nunito"/>
      </rPr>
      <t>beveiligd</t>
    </r>
    <r>
      <rPr>
        <sz val="11"/>
        <color theme="1" tint="0.249977111117893"/>
        <rFont val="Nunito Light"/>
      </rPr>
      <t xml:space="preserve"> en </t>
    </r>
    <r>
      <rPr>
        <b/>
        <sz val="11"/>
        <color theme="1" tint="0.249977111117893"/>
        <rFont val="Nunito"/>
      </rPr>
      <t>overdekt</t>
    </r>
    <r>
      <rPr>
        <sz val="11"/>
        <color theme="1" tint="0.249977111117893"/>
        <rFont val="Nunito Light"/>
      </rPr>
      <t xml:space="preserve">? </t>
    </r>
  </si>
  <si>
    <r>
      <t xml:space="preserve">Zijn er genoeg </t>
    </r>
    <r>
      <rPr>
        <b/>
        <sz val="11"/>
        <color theme="1" tint="0.249977111117893"/>
        <rFont val="Nunito"/>
      </rPr>
      <t>laadpunten</t>
    </r>
    <r>
      <rPr>
        <sz val="11"/>
        <color theme="1" tint="0.249977111117893"/>
        <rFont val="Nunito Light"/>
      </rPr>
      <t xml:space="preserve"> beschikbaar? </t>
    </r>
  </si>
  <si>
    <r>
      <t xml:space="preserve">Kunnen de fietsen kwalitatief gestald worden zonder elkaar te </t>
    </r>
    <r>
      <rPr>
        <b/>
        <sz val="11"/>
        <color theme="1" tint="0.249977111117893"/>
        <rFont val="Nunito"/>
      </rPr>
      <t>beschadigen</t>
    </r>
    <r>
      <rPr>
        <sz val="11"/>
        <color theme="1" tint="0.249977111117893"/>
        <rFont val="Nunito Light"/>
      </rPr>
      <t>?</t>
    </r>
  </si>
  <si>
    <t xml:space="preserve">een fietser zijn fiets in de stalling plaatst of niet. </t>
  </si>
  <si>
    <r>
      <t xml:space="preserve">Deze </t>
    </r>
    <r>
      <rPr>
        <b/>
        <sz val="11"/>
        <color theme="1" tint="0.249977111117893"/>
        <rFont val="Nunito"/>
      </rPr>
      <t>kwalitatieve eisen bepalen</t>
    </r>
    <r>
      <rPr>
        <sz val="11"/>
        <color theme="1" tint="0.249977111117893"/>
        <rFont val="Nunito Light"/>
      </rPr>
      <t xml:space="preserve"> mee of:</t>
    </r>
  </si>
  <si>
    <r>
      <t xml:space="preserve">Zijn er veel </t>
    </r>
    <r>
      <rPr>
        <b/>
        <sz val="11"/>
        <color theme="1" tint="0.249977111117893"/>
        <rFont val="Nunito"/>
      </rPr>
      <t>wild geparkeerde fietsen</t>
    </r>
    <r>
      <rPr>
        <sz val="11"/>
        <color theme="1" tint="0.249977111117893"/>
        <rFont val="Nunito Light"/>
      </rPr>
      <t xml:space="preserve">? Dit kan een indicatie zijn dat fietsers de stalling als vol ervaren, ook al staat deze theoretisch gezien nog niet volledig vol. De ervaring leert dat fietsers een stalling als vol beschouwen vanaf wanneer deze voor +/- 80% gevuld is. Of misschien plaatsen ze hun fietsen niet in de stalling omdat deze niet dicht genoeg bij de ingang staat? </t>
    </r>
  </si>
  <si>
    <r>
      <t xml:space="preserve">Meten is weten, maar om daadwerkelijk verandering te zien op het terrein moet je de </t>
    </r>
    <r>
      <rPr>
        <b/>
        <sz val="11"/>
        <color theme="1" tint="0.249977111117893"/>
        <rFont val="Nunito"/>
      </rPr>
      <t>inzichten omzetten in actie</t>
    </r>
    <r>
      <rPr>
        <sz val="11"/>
        <color theme="1" tint="0.249977111117893"/>
        <rFont val="Nunito Light"/>
      </rPr>
      <t>. Hoe ga je aan de slag met je mobiliteitsbeleid?</t>
    </r>
  </si>
  <si>
    <t>Auto</t>
  </si>
  <si>
    <r>
      <rPr>
        <b/>
        <sz val="10"/>
        <color theme="4" tint="-0.499984740745262"/>
        <rFont val="Nunito Black"/>
      </rPr>
      <t>BELANGRIJK:</t>
    </r>
    <r>
      <rPr>
        <b/>
        <sz val="10"/>
        <color theme="4" tint="-0.499984740745262"/>
        <rFont val="Nunito Light"/>
      </rPr>
      <t xml:space="preserve"> </t>
    </r>
    <r>
      <rPr>
        <sz val="10"/>
        <color theme="4" tint="-0.499984740745262"/>
        <rFont val="Nunito Light"/>
      </rPr>
      <t>Sommige cellen in dit tabblad zijn vergrendeld en kan je niet zelf aanpassen. Ze passen zich automatisch aan bij het invullen van je gegevens.</t>
    </r>
  </si>
  <si>
    <t>Bezoekers</t>
  </si>
  <si>
    <t>Frequentie</t>
  </si>
  <si>
    <t>2 dagen/week</t>
  </si>
  <si>
    <t>Dagelijks</t>
  </si>
  <si>
    <t>Wekelijks</t>
  </si>
  <si>
    <t>Maandelijks</t>
  </si>
  <si>
    <t>Thuiswerk</t>
  </si>
  <si>
    <t>Ander</t>
  </si>
  <si>
    <t>Op verplaatsing</t>
  </si>
  <si>
    <t>3 dagen/week</t>
  </si>
  <si>
    <t>Telewerk</t>
  </si>
  <si>
    <t>Medewerkers hoofdzakelijk op de vestiging</t>
  </si>
  <si>
    <t>(nooit of 1 dag per week op de vestiging)</t>
  </si>
  <si>
    <t>Bedrijfswagen</t>
  </si>
  <si>
    <t>Eigen wagen</t>
  </si>
  <si>
    <t xml:space="preserve">Parkeerbezetting               </t>
  </si>
  <si>
    <t>1 dag/week</t>
  </si>
  <si>
    <t>Nooit</t>
  </si>
  <si>
    <t>Meerdere keren per jaar</t>
  </si>
  <si>
    <t>https://www.vlotonderweg.be/dashboard-bedrijven</t>
  </si>
  <si>
    <t xml:space="preserve">Meer info over dit dashboard vind je op: </t>
  </si>
  <si>
    <t>Type medewerkers</t>
  </si>
  <si>
    <t>1. Type medewerkers</t>
  </si>
  <si>
    <r>
      <t>Dit tabblad bevat alle</t>
    </r>
    <r>
      <rPr>
        <sz val="11"/>
        <color theme="1" tint="0.249977111117893"/>
        <rFont val="Nunito Black"/>
      </rPr>
      <t xml:space="preserve"> </t>
    </r>
    <r>
      <rPr>
        <b/>
        <sz val="11"/>
        <color theme="1" tint="0.249977111117893"/>
        <rFont val="Nunito"/>
      </rPr>
      <t>cijfers m.b.t. bezoekers</t>
    </r>
    <r>
      <rPr>
        <sz val="11"/>
        <color theme="1" tint="0.249977111117893"/>
        <rFont val="Nunito Light"/>
      </rPr>
      <t xml:space="preserve"> die nodig zijn om de grafieken in het Dashboard te genereren en bevat dezelfde onderverdeling als die in het tabblad 'Dashboard'. </t>
    </r>
  </si>
  <si>
    <t>1. BELANG VAN OBJECTIEVE DATA</t>
  </si>
  <si>
    <r>
      <t>Om het Dashboard te vervolledigen, dien je tabbladen</t>
    </r>
    <r>
      <rPr>
        <b/>
        <sz val="11"/>
        <color theme="1" tint="0.249977111117893"/>
        <rFont val="Nunito"/>
      </rPr>
      <t xml:space="preserve"> 3. Data medewerkers </t>
    </r>
    <r>
      <rPr>
        <sz val="11"/>
        <color theme="1" tint="0.249977111117893"/>
        <rFont val="Nunito Light"/>
      </rPr>
      <t>en</t>
    </r>
    <r>
      <rPr>
        <b/>
        <sz val="11"/>
        <color theme="1" tint="0.249977111117893"/>
        <rFont val="Nunito"/>
      </rPr>
      <t xml:space="preserve"> 4. Data Bezoekers </t>
    </r>
    <r>
      <rPr>
        <sz val="11"/>
        <color theme="1" tint="0.249977111117893"/>
        <rFont val="Nunito Light"/>
      </rPr>
      <t xml:space="preserve">in te vullen. De tabelnamen in deze twee tabbladen komen overeen met de namen van de grafieken in het Dashboard. Hieronder vind je alle nodige informatie en tips om de data te verzamelen en ze correct in te vullen in dit tabbladen 3 en 4. </t>
    </r>
  </si>
  <si>
    <t>Medewerkers die zich nooit of 1 dag per week naar de vestiging verplaatsen.</t>
  </si>
  <si>
    <t xml:space="preserve">Totaal aantal medewerkers. Wordt automatisch berekend en dien je niet in te vullen. </t>
  </si>
  <si>
    <t xml:space="preserve">Bovenstaande gegevens vertalen zich in een taartdiagram en een kolomdiagram in het Dashboard. </t>
  </si>
  <si>
    <t>De binnenste brede cirkel geeft voor elk vervoermiddel de percentages mee</t>
  </si>
  <si>
    <t>De buitenste groene cirkel geeft het percentage medewerkers dat op een</t>
  </si>
  <si>
    <t>duurzame manier naar het werk komt weer.</t>
  </si>
  <si>
    <t xml:space="preserve"> De cijfers in de balken tonen absolute aantallen. </t>
  </si>
  <si>
    <t>Via een kolomdiagram wordt de evolutie van de modal split doorheen de jaren weergegeven.</t>
  </si>
  <si>
    <t>Sporadisch duurzaam vervoermiddel</t>
  </si>
  <si>
    <t>Medewerkers die voornamelijk met de bedrijfswagen, eigen wagen of motor-/bromfiets naar het werk komen, maar af en toe ook carpoolen.</t>
  </si>
  <si>
    <t>Medewerkers die voornamelijk met de bedrijfswagen, eigen wagen of motor-/bromfiets naar het werk komen, maar af en toe ook het openbaar vervoer gebruiken.</t>
  </si>
  <si>
    <t>Medewerkers die voornamelijk met de bedrijfswagen, eigen wagen of motor-/bromfiets naar het werk komen, maar af en toe ook fietsen.</t>
  </si>
  <si>
    <r>
      <t xml:space="preserve">De werkelijke woon-werkafstand is niet altijd beschikbaar via </t>
    </r>
    <r>
      <rPr>
        <b/>
        <sz val="11"/>
        <color theme="1" tint="0.249977111117893"/>
        <rFont val="Nunito"/>
      </rPr>
      <t>personeelsgegevens</t>
    </r>
    <r>
      <rPr>
        <sz val="11"/>
        <color theme="1" tint="0.249977111117893"/>
        <rFont val="Nunito Light"/>
      </rPr>
      <t xml:space="preserve">, maar kan eventueel </t>
    </r>
    <r>
      <rPr>
        <b/>
        <sz val="11"/>
        <color theme="1" tint="0.249977111117893"/>
        <rFont val="Nunito"/>
      </rPr>
      <t>bevraagd</t>
    </r>
    <r>
      <rPr>
        <sz val="11"/>
        <color theme="1" tint="0.249977111117893"/>
        <rFont val="Nunito Light"/>
      </rPr>
      <t xml:space="preserve"> worden bij het (jaarlijks) doorgeven van het hoofdvervoermiddel.  </t>
    </r>
  </si>
  <si>
    <t>Groepeer de woon-werkafstanden volgens de onderstaande gedefinieerde categorieën en vul de tabel "Fietspotentieel" in:</t>
  </si>
  <si>
    <r>
      <rPr>
        <b/>
        <sz val="11"/>
        <color theme="1" tint="0.249977111117893"/>
        <rFont val="Nunito"/>
      </rPr>
      <t>O.b.v. de woon-werkafstanden</t>
    </r>
    <r>
      <rPr>
        <sz val="11"/>
        <color theme="1" tint="0.249977111117893"/>
        <rFont val="Nunito Light"/>
      </rPr>
      <t xml:space="preserve"> kan je bepalen hoeveel medewerkers (in theorie) de </t>
    </r>
    <r>
      <rPr>
        <b/>
        <sz val="11"/>
        <color theme="1" tint="0.249977111117893"/>
        <rFont val="Nunito"/>
      </rPr>
      <t>fiets zouden kunnen nemen</t>
    </r>
    <r>
      <rPr>
        <sz val="11"/>
        <color theme="1" tint="0.249977111117893"/>
        <rFont val="Nunito Light"/>
      </rPr>
      <t xml:space="preserve">.
</t>
    </r>
  </si>
  <si>
    <r>
      <t xml:space="preserve">Doe hetzelfde voor </t>
    </r>
    <r>
      <rPr>
        <b/>
        <sz val="11"/>
        <color theme="1" tint="0.249977111117893"/>
        <rFont val="Nunito"/>
      </rPr>
      <t>verschillende piekmomenten</t>
    </r>
    <r>
      <rPr>
        <sz val="11"/>
        <color theme="1" tint="0.249977111117893"/>
        <rFont val="Nunito Light"/>
      </rPr>
      <t xml:space="preserve"> (= momenten waarop veel medewerkers aanwezig zijn). Neem ook van deze momenten het gemiddelde aantal. </t>
    </r>
  </si>
  <si>
    <r>
      <t xml:space="preserve">De parkeerbezetting geeft een idee over het </t>
    </r>
    <r>
      <rPr>
        <b/>
        <sz val="11"/>
        <color theme="1" tint="0.249977111117893"/>
        <rFont val="Nunito"/>
      </rPr>
      <t>gebruik van de parking</t>
    </r>
    <r>
      <rPr>
        <sz val="11"/>
        <color theme="1" tint="0.249977111117893"/>
        <rFont val="Nunito Light"/>
      </rPr>
      <t xml:space="preserve"> en de </t>
    </r>
    <r>
      <rPr>
        <b/>
        <sz val="11"/>
        <color theme="1" tint="0.249977111117893"/>
        <rFont val="Nunito"/>
      </rPr>
      <t>parkeerdruk</t>
    </r>
    <r>
      <rPr>
        <sz val="11"/>
        <color theme="1" tint="0.249977111117893"/>
        <rFont val="Nunito Light"/>
      </rPr>
      <t>. 
Er wordt in het dashboard een onderscheid gemaakt tussen parkeerplaatsen voor medewerkers en parkeerplaatsen voor bezoekers.</t>
    </r>
  </si>
  <si>
    <t>Aantal parkeerplaatsen op eigen terrein waarvan medewerkers of bezoekers gebruik kunnen maken.</t>
  </si>
  <si>
    <r>
      <t xml:space="preserve">Tel ook het aantal </t>
    </r>
    <r>
      <rPr>
        <b/>
        <sz val="11"/>
        <color theme="1" tint="0.249977111117893"/>
        <rFont val="Nunito"/>
      </rPr>
      <t>wildgeparkeerde fietsen</t>
    </r>
    <r>
      <rPr>
        <sz val="11"/>
        <color theme="1" tint="0.249977111117893"/>
        <rFont val="Nunito Light"/>
      </rPr>
      <t xml:space="preserve"> mee. Hiermee bedoelen we zowel fietsen in de buurt van de stalling als verder weg op eigen domein die niet in een rek werden geplaatst. 
Zij kunnen wijzen op een (subjectief) tekort aan fietsenstallingen en toont de nodige extra investeringen. 
Meer info? Kijk in tabblad 5 "Interpretatie en beleid" bij het deel over Fietsparkeren. </t>
    </r>
  </si>
  <si>
    <t>Aantal fietsparkeerplaatsen op eigen terrein waarvan medewerkers of bezoekers gebruik kunnen maken.</t>
  </si>
  <si>
    <r>
      <t xml:space="preserve">Het Dashboard is bedoeld om </t>
    </r>
    <r>
      <rPr>
        <b/>
        <sz val="11"/>
        <color theme="1" tint="0.249977111117893"/>
        <rFont val="Nunito"/>
      </rPr>
      <t>mobiliteitsgegevens doorheen de jaren te monitoren</t>
    </r>
    <r>
      <rPr>
        <sz val="11"/>
        <color theme="1" tint="0.249977111117893"/>
        <rFont val="Nunito Light"/>
      </rPr>
      <t xml:space="preserve">. Wanneer er dus nieuwe gegevens beschikbaar zijn, voer je deze in in tabbladen 3 en 4 bij het betreffende jaartal. Daarna kan je via onderstaande stappen het dashboard updaten zodat die de meest recente cijfers toont. </t>
    </r>
  </si>
  <si>
    <r>
      <t xml:space="preserve">Het is dan ook de belangrijkste basis voor het bepalen van toekomstdoelen en het nemen van </t>
    </r>
    <r>
      <rPr>
        <b/>
        <sz val="11"/>
        <color theme="1" tint="0.249977111117893"/>
        <rFont val="Nunito"/>
      </rPr>
      <t>mobiliteitsbeslissingen</t>
    </r>
    <r>
      <rPr>
        <sz val="11"/>
        <color theme="1" tint="0.249977111117893"/>
        <rFont val="Nunito Light"/>
      </rPr>
      <t xml:space="preserve"> (bv. bij herziening parking of geplande groei in aantal medewerkers).</t>
    </r>
  </si>
  <si>
    <r>
      <t>Op basis van de woon-werkafstanden krijg je zicht op het theoretisch fietspotentieel van de medewerkers. Naast afstand zijn er ook</t>
    </r>
    <r>
      <rPr>
        <b/>
        <sz val="11"/>
        <color theme="1" tint="0.249977111117893"/>
        <rFont val="Nunito"/>
      </rPr>
      <t xml:space="preserve"> persoonlijke elementen</t>
    </r>
    <r>
      <rPr>
        <sz val="11"/>
        <color theme="1" tint="0.249977111117893"/>
        <rFont val="Nunito Light"/>
      </rPr>
      <t xml:space="preserve"> zoals attitude en overtuigingen, de gezinssituatie, hobby's, ... die de keuze van medewerkers voor een bepaald vervoermiddel bepalen.</t>
    </r>
  </si>
  <si>
    <r>
      <t xml:space="preserve">Door de bezetting van de parking jaarlijks bij te houden, krijg je </t>
    </r>
    <r>
      <rPr>
        <b/>
        <sz val="11"/>
        <color theme="1" tint="0.249977111117893"/>
        <rFont val="Nunito"/>
      </rPr>
      <t>zicht op de mate waarin de parking voldoende plaats</t>
    </r>
    <r>
      <rPr>
        <sz val="11"/>
        <color theme="1" tint="0.249977111117893"/>
        <rFont val="Nunito Light"/>
      </rPr>
      <t xml:space="preserve"> </t>
    </r>
    <r>
      <rPr>
        <b/>
        <sz val="11"/>
        <color theme="1" tint="0.249977111117893"/>
        <rFont val="Nunito"/>
      </rPr>
      <t>biedt</t>
    </r>
    <r>
      <rPr>
        <sz val="11"/>
        <color theme="1" tint="0.249977111117893"/>
        <rFont val="Nunito Light"/>
      </rPr>
      <t xml:space="preserve"> voor medewerkers en bezoekers.</t>
    </r>
  </si>
  <si>
    <r>
      <t xml:space="preserve">Parkeren en het aanbieden van parkeerplaatsen is onlosmakelijk verbonden met je (duurzaam) mobiliteitsbeleid. Het vraag-en-aanbod principe werkt hier in twee richtingen. Vaak wordt er enkel gedacht in de richting "vraag - aanbod" waarbij tekorten worden opgevangen door het voorzien van meer parkeerplaatsen. Echter, door het </t>
    </r>
    <r>
      <rPr>
        <b/>
        <sz val="11"/>
        <color theme="1" tint="0.249977111117893"/>
        <rFont val="Nunito"/>
      </rPr>
      <t>aanbieden van kwaliteitsvolle alternatieven</t>
    </r>
    <r>
      <rPr>
        <sz val="11"/>
        <color theme="1" tint="0.249977111117893"/>
        <rFont val="Nunito Light"/>
      </rPr>
      <t xml:space="preserve"> (beter duurzaam aanbod) kan de parkeerdruk verlicht worden (daling vraag parkeren). Of door het </t>
    </r>
    <r>
      <rPr>
        <b/>
        <sz val="11"/>
        <color theme="1" tint="0.249977111117893"/>
        <rFont val="Nunito"/>
      </rPr>
      <t>parkeeraanbod te verlagen</t>
    </r>
    <r>
      <rPr>
        <sz val="11"/>
        <color theme="1" tint="0.249977111117893"/>
        <rFont val="Nunito Light"/>
      </rPr>
      <t xml:space="preserve"> (daling aanbod), kunnen mensen gemotiveerd worden duurzame alternatieven te gebruiken. Parkeerplaatsen nemen namelijk veel kostbare ruimte in, die ook een andere inrichting kunnen krijgen. </t>
    </r>
  </si>
  <si>
    <r>
      <t xml:space="preserve">Het voorzien van parkeerplaatsen voor medewerkers (en bezoekers) kan ook een bepaalde kost met zich meebrengen, die niet altijd meegenomen wordt in het gehele mobiliteitsbeeld. Door zicht te krijgen op de bezetting van de parking ben je als organisatie beter in staat om weloverwogen keuzes te maken op vlak van de parking en zo eventueel </t>
    </r>
    <r>
      <rPr>
        <b/>
        <sz val="11"/>
        <color theme="1" tint="0.249977111117893"/>
        <rFont val="Nunito"/>
      </rPr>
      <t>budget vrij te maken voor duurzame alternatieven</t>
    </r>
    <r>
      <rPr>
        <sz val="11"/>
        <color theme="1" tint="0.249977111117893"/>
        <rFont val="Nunito Light"/>
      </rPr>
      <t xml:space="preserve">. </t>
    </r>
  </si>
  <si>
    <r>
      <t xml:space="preserve">Daarnaast zorgt het in kaart brengen van de bezetting voor een </t>
    </r>
    <r>
      <rPr>
        <b/>
        <sz val="11"/>
        <color theme="1" tint="0.249977111117893"/>
        <rFont val="Nunito"/>
      </rPr>
      <t>objectieve basis bij het aanvragen van een vergunning</t>
    </r>
    <r>
      <rPr>
        <sz val="11"/>
        <color theme="1" tint="0.249977111117893"/>
        <rFont val="Nunito Light"/>
      </rPr>
      <t xml:space="preserve"> (bij bv. uitbreiding van de vestiging). De tellingen bieden objectieve data aan de overheid in het nemen van beslissingen i.v.m. jullie vergunning. Zo kan de overheid beslissen over eventuele afwijkingen wanneer bv. het aantal parkeerplaatsen verminderd moet worden, maar dit volgens de tellingen (en een reeds duurzame model split) niet mogelijk blijkt. Of wanneer jullie graag minder parkeerplaatsen aanbrengen dan gevraagd wordt in de verordening en jullie via tellingen (in combinatie met een duurzame modal split) kunnen staven dat dit kleinere aantal voldoende capaciteit zal bieden. </t>
    </r>
  </si>
  <si>
    <r>
      <t xml:space="preserve">Door de bezetting van de fietsenstalling jaarlijks bij te houden krijg je </t>
    </r>
    <r>
      <rPr>
        <b/>
        <sz val="11"/>
        <color theme="1" tint="0.249977111117893"/>
        <rFont val="Nunito"/>
      </rPr>
      <t>zicht op de mate waarin de fietsenstalling voldoende plaats biedt</t>
    </r>
    <r>
      <rPr>
        <sz val="11"/>
        <color theme="1" tint="0.249977111117893"/>
        <rFont val="Nunito Light"/>
      </rPr>
      <t xml:space="preserve"> voor medewerkers en bezoekers. En in welke mate deze voldoet aan hun noden. 
</t>
    </r>
  </si>
  <si>
    <r>
      <t xml:space="preserve">Zo biedt het bijhouden van de bezettingsgraad een basis voor het </t>
    </r>
    <r>
      <rPr>
        <b/>
        <sz val="11"/>
        <color theme="1" tint="0.249977111117893"/>
        <rFont val="Nunito"/>
      </rPr>
      <t>bepalen van het aantal nodige extra plaatsen</t>
    </r>
    <r>
      <rPr>
        <sz val="11"/>
        <color theme="1" tint="0.249977111117893"/>
        <rFont val="Nunito Light"/>
      </rPr>
      <t xml:space="preserve"> bij een eventuele groei van het aantal medewerkers.</t>
    </r>
  </si>
  <si>
    <t>iemand al dan niet naar het werk komt met de fiets (bv. iemand met een dure fiets plaatst die liefst veilig en overdekt);</t>
  </si>
  <si>
    <r>
      <t xml:space="preserve">Via dit Dashboard krijg je zicht op het verplaatsingsgedrag dat jullie organisatie teweeg brengt. De inzichten o.b.v. dit Dashboard kan je aanwenden voor het vormgeven van je mobiliteitsbeleid. 
</t>
    </r>
    <r>
      <rPr>
        <b/>
        <sz val="11"/>
        <color theme="1" tint="0.249977111117893"/>
        <rFont val="Nunito"/>
      </rPr>
      <t>Hanteer de 4 V's om een allesomvattend mobiliteitsbeleid op te stellen</t>
    </r>
    <r>
      <rPr>
        <sz val="11"/>
        <color theme="1" tint="0.249977111117893"/>
        <rFont val="Nunito Light"/>
      </rPr>
      <t xml:space="preserve">: </t>
    </r>
  </si>
  <si>
    <t>Hoe kunnen jullie in eerste instantie verplaatsingen vermijden?
Bv. Welke vergaderingen kunnen online gebeuren? Kan er thuis gewerkt worden of in een kantoor dichterbij huis?</t>
  </si>
  <si>
    <t xml:space="preserve">Hoe kunnen jullie verplaatsingen met de auto zoveel mogelijk verminderen in het voordeel van fiets, trein en bus/tram?
Bv. Ligt de vestiging vlakbij een station, maar komt slechts 15% met de trein, organiseer dan een actie om het treingebruik
te verhogen. Of komt 65% van de medewerkers met de auto, maar woont bijna de helft hiervan op minder dan 10km,
zet dan in op het promoten van de (elektrische) fiets! </t>
  </si>
  <si>
    <t xml:space="preserve">Niet alle autoverplaatsingen kunnen vermeden worden. Kan je de autoverplaatsingen maximaal vergroenen?
Bv. Zijn er steeds meer medewerkers die met een elektrische wagen naar het werk komen? 
Waar kunnen zij laden in de buurt? Of moet er een laadpaal geplaatst worden op het terrein? </t>
  </si>
  <si>
    <t>Directie
Stad/gemeente</t>
  </si>
  <si>
    <t xml:space="preserve">Beslissingen nemen o.b.v. het Dashboard.  
1. Directie: Beslissen over uitbreiden of aanpassen van het mobiliteitsbeleid 
2. Stad/Gemeente: Beslissingen maken i.v.m. vergunningen,... </t>
  </si>
  <si>
    <t>Verschillende diensten binnen de organisatie (vb. HR, Facility)
Stad/gemeente</t>
  </si>
  <si>
    <t>Overleg met leidinggevende over data mobiliteitsdashboard en ambities</t>
  </si>
  <si>
    <t>Werkoverleg</t>
  </si>
  <si>
    <t>[link] verslag</t>
  </si>
  <si>
    <t>Er is een fietspad aangelegd in de straat van de vestiging</t>
  </si>
  <si>
    <r>
      <t>Houd er rekening mee dat mogelijks niet iedereen zich op de parking van de organisatie parkeert. Sommige autobestuurders kiezen er mogelijks bewust voor om in de omgeving te parkeren. Probeer ook zicht te krijgen op deze "</t>
    </r>
    <r>
      <rPr>
        <b/>
        <sz val="11"/>
        <color theme="1" tint="0.249977111117893"/>
        <rFont val="Nunito"/>
      </rPr>
      <t>spillover</t>
    </r>
    <r>
      <rPr>
        <sz val="11"/>
        <color theme="1" tint="0.249977111117893"/>
        <rFont val="Nunito Light"/>
      </rPr>
      <t xml:space="preserve">" via een bevraging of het analyseren van het parkeerregime in de wijk (bv. geen parkeerbeperking vs. blauwe zone in de buurt van de vestiging). 
Meer info? Kijk in tabblad 5 "Interpretatie en beleid" bij het deel over autoparkeren. </t>
    </r>
  </si>
  <si>
    <t>Mobiliteitsdashboard: data bezoekers</t>
  </si>
  <si>
    <r>
      <t xml:space="preserve">Je kan deze gegevens verzamelen via een </t>
    </r>
    <r>
      <rPr>
        <b/>
        <sz val="11"/>
        <color theme="1" tint="0.249977111117893"/>
        <rFont val="Nunito"/>
      </rPr>
      <t>bevraging.</t>
    </r>
  </si>
  <si>
    <t>Dienstverplaatsingen</t>
  </si>
  <si>
    <r>
      <t>We onderscheiden in dit dashboard</t>
    </r>
    <r>
      <rPr>
        <b/>
        <sz val="11"/>
        <color theme="1" tint="0.249977111117893"/>
        <rFont val="Nunito"/>
      </rPr>
      <t xml:space="preserve"> twee types </t>
    </r>
    <r>
      <rPr>
        <sz val="11"/>
        <color theme="1" tint="0.249977111117893"/>
        <rFont val="Nunito Light"/>
      </rPr>
      <t>medewerkers: een groep die min. 2 dagen per week naar de vestiging komt en een andere groep die (bijna) nooit naar de vestiging komt.</t>
    </r>
  </si>
  <si>
    <r>
      <t xml:space="preserve">Cijfers over dienstverplaatsingen vormen de </t>
    </r>
    <r>
      <rPr>
        <b/>
        <sz val="11"/>
        <color theme="1" tint="0.249977111117893"/>
        <rFont val="Nunito"/>
      </rPr>
      <t>basis voor het bepalen van mobiliteitsoplossingen</t>
    </r>
    <r>
      <rPr>
        <sz val="11"/>
        <color theme="1" tint="0.249977111117893"/>
        <rFont val="Nunito Light"/>
      </rPr>
      <t xml:space="preserve"> m.b.t. deze type verplaatsingen: vb. zie je dat er veel dienstverplaatsingen gemaakt worden, dan kan het </t>
    </r>
  </si>
  <si>
    <t>misschien interessant zijn om dienstfietsen te voorzien.</t>
  </si>
  <si>
    <t>Verplaatsingsgedrag</t>
  </si>
  <si>
    <t>Gebruikt altijd de wagen</t>
  </si>
  <si>
    <t>Wisselt af tussen wagen en duurzame alternatieven</t>
  </si>
  <si>
    <t>Gebruikt (bijna) altijd duurzame alternatieven</t>
  </si>
  <si>
    <t>Medewerkers hoodzakelijk op de vestiging</t>
  </si>
  <si>
    <r>
      <t xml:space="preserve">Medewerkers hoofdzakelijk op de vestiging
</t>
    </r>
    <r>
      <rPr>
        <i/>
        <sz val="8"/>
        <rFont val="Nunito Light"/>
      </rPr>
      <t>(min. 2 dagen per week)</t>
    </r>
  </si>
  <si>
    <r>
      <t xml:space="preserve">Andere medewerkers
</t>
    </r>
    <r>
      <rPr>
        <i/>
        <sz val="8"/>
        <rFont val="Nunito Light"/>
      </rPr>
      <t>(nooit of 1 dag per week op de vestiging)</t>
    </r>
  </si>
  <si>
    <t>Wagen vs duurzame alternatieven</t>
  </si>
  <si>
    <t>Duurzame vervoermodi</t>
  </si>
  <si>
    <r>
      <t xml:space="preserve">Wagen </t>
    </r>
    <r>
      <rPr>
        <i/>
        <sz val="14"/>
        <color theme="1" tint="0.249977111117893"/>
        <rFont val="Nunito Black"/>
      </rPr>
      <t xml:space="preserve">vs </t>
    </r>
    <r>
      <rPr>
        <b/>
        <sz val="14"/>
        <color theme="1" tint="0.249977111117893"/>
        <rFont val="Nunito Black"/>
      </rPr>
      <t>duurzame alternatieven</t>
    </r>
  </si>
  <si>
    <t>Sporadische openbaar
vervoer gebruikers</t>
  </si>
  <si>
    <t xml:space="preserve">Geeft de controlerij "Niet ok" weer? Dan is het totaal aantal van bovenstaande tabel niet gelijk aan het totaal aantal "Bedrijfswagen" + "Eigen wagen" + "Motor-/bromfiets". Pas je input aan. </t>
  </si>
  <si>
    <t xml:space="preserve">Geeft de controlerij "Niet ok" weer? Dan is het totaal aantal van bovenstaande tabel niet gelijk aan het aantal "Medewerkers (bijna) nooit op de vestiging". Pas je input aan. </t>
  </si>
  <si>
    <t xml:space="preserve">Geeft de controlerij "Niet ok" weer? Dan is het totaal aantal van bovenstaande tabel niet gelijk aan het aantal "Medewerkers hoofdzakelijk op de vestiging". Pas je input aan. </t>
  </si>
  <si>
    <t>Medewerkers (bijna) nooit op de vestiging</t>
  </si>
  <si>
    <t>(min. 2 dagen per week op de vestiging)</t>
  </si>
  <si>
    <t>[Voorbeeld] 2021 &amp; 2022: bevraging september</t>
  </si>
  <si>
    <t>2. Verplaatsingsgedrag</t>
  </si>
  <si>
    <t xml:space="preserve">Sporadisch duurzaam vervoermiddel van autogebruikers </t>
  </si>
  <si>
    <r>
      <t xml:space="preserve">De input en interpretatie van dit Dashboard zal in veel gevallen door meerdere personen gebeuren, zowel op één moment als doorheen de tijd. We adviseren dan ook om zowel </t>
    </r>
    <r>
      <rPr>
        <b/>
        <sz val="11"/>
        <color theme="1" tint="0.249977111117893"/>
        <rFont val="Nunito"/>
      </rPr>
      <t>organisatie-eigen gegevens, afspraken en/of beslissingen als externe wijzigingen</t>
    </r>
    <r>
      <rPr>
        <sz val="11"/>
        <color theme="1" tint="0.249977111117893"/>
        <rFont val="Nunito Light"/>
      </rPr>
      <t xml:space="preserve"> (bv. verbetering van de fietspaden in de directe omgeving) bij te houden in het logboek, zodat ook mensen die na jou komen het Dashboard kunnen gebruiken en correct interpreteren. </t>
    </r>
  </si>
  <si>
    <r>
      <t xml:space="preserve">Tabblad 6: </t>
    </r>
    <r>
      <rPr>
        <sz val="11"/>
        <color theme="1" tint="0.249977111117893"/>
        <rFont val="Nunito Black"/>
      </rPr>
      <t>RACI (verdeling van taken en verantwoordelijkheden)</t>
    </r>
  </si>
  <si>
    <r>
      <t xml:space="preserve">Voor bezoekers kan je dit bekomen aan de hand van een </t>
    </r>
    <r>
      <rPr>
        <b/>
        <sz val="11"/>
        <color theme="1" tint="0.249977111117893"/>
        <rFont val="Nunito"/>
      </rPr>
      <t xml:space="preserve">bevraging </t>
    </r>
    <r>
      <rPr>
        <sz val="11"/>
        <color theme="1" tint="0.249977111117893"/>
        <rFont val="Nunito Light"/>
      </rPr>
      <t>(gedurende een bepaalde periode)</t>
    </r>
    <r>
      <rPr>
        <b/>
        <sz val="11"/>
        <color theme="1" tint="0.249977111117893"/>
        <rFont val="Nunito"/>
      </rPr>
      <t xml:space="preserve"> </t>
    </r>
    <r>
      <rPr>
        <sz val="11"/>
        <color theme="1" tint="0.249977111117893"/>
        <rFont val="Nunito Light"/>
      </rPr>
      <t>vb. via een persoon aan het onthaal of via een kiosk. Je zou ook bij het begin van meetings de verplaatsing van de bezoeker kunnen navragen en registreren via een formulier/tool.</t>
    </r>
  </si>
  <si>
    <t xml:space="preserve">Medewerkers die het vaakst en voor de langste afstand met de eigen wagen naar de vestiging komen (alleen of met gezinsleden). </t>
  </si>
  <si>
    <t xml:space="preserve">Medewerkers die het vaakst en voor de langste afstand met de bedrijfswagen naar de vestiging komen (alleen of met gezinsleden). </t>
  </si>
  <si>
    <t>Medewerkers  die het vaakst en voor de langste afstand met de motor-/bromfiets naar de vestiging komen.</t>
  </si>
  <si>
    <t>Medewerkers  die het vaakst en voor de langste afstand met de auto (eigen wagen of bedrijfswagen) naar de vestiging komen en carpoolen met collega's.</t>
  </si>
  <si>
    <t>Medewerkers  die het vaakst en voor de langste afstand met de trein naar de vestiging komen.</t>
  </si>
  <si>
    <t>Medewerkers  die het vaakst en voor de langste afstand met de bus naar de vestiging komen.</t>
  </si>
  <si>
    <t>Medewerkers  die het vaakst en voor de langste afstand met de speed pedelec naar de vestiging komen.</t>
  </si>
  <si>
    <t>Medewerkers  die het vaakst en voor de langste afstand met de elektrische fiets naar de vestiging komen.</t>
  </si>
  <si>
    <t>Medewerkers  die het vaakst en voor de langste afstand met de fiets naar de vestiging komen.</t>
  </si>
  <si>
    <t>Medewerkers  die het vaakst en voor de langste afstand te voet naar de vestiging komen.</t>
  </si>
  <si>
    <t>Medewerkers  die het vaakst en voor de langste afstand een ander vervoermiddel gebruiken dan bovenstaanden bv. elektrische step, monowheel,… .</t>
  </si>
  <si>
    <t>"n=" toont het totaal aantal medewerkers</t>
  </si>
  <si>
    <t xml:space="preserve">Medewerkers die altijd met de bedrijfswagen, eigen wagen of motor-/bromfiets naar het werk komen. Wordt automatisch berekend o.b.v. bovenstaande cijfers en dien je niet in te vullen. </t>
  </si>
  <si>
    <t xml:space="preserve">Totaal aantal "Medewerkers hoofdzakelijk op de vestiging". Wordt automatisch berekend en dien je niet in te vullen. </t>
  </si>
  <si>
    <r>
      <t>Verzamel deze gegevens voor</t>
    </r>
    <r>
      <rPr>
        <b/>
        <sz val="11"/>
        <color theme="5"/>
        <rFont val="Nunito"/>
      </rPr>
      <t xml:space="preserve"> "Medewerkers hoofdzakelijk op de vestiging"</t>
    </r>
    <r>
      <rPr>
        <sz val="11"/>
        <color theme="1" tint="0.249977111117893"/>
        <rFont val="Nunito Light"/>
      </rPr>
      <t xml:space="preserve"> en evt. bezoekers. </t>
    </r>
  </si>
  <si>
    <r>
      <t>Verzamel deze gegevens voor</t>
    </r>
    <r>
      <rPr>
        <sz val="11"/>
        <color theme="6"/>
        <rFont val="Nunito Light"/>
      </rPr>
      <t xml:space="preserve"> </t>
    </r>
    <r>
      <rPr>
        <b/>
        <sz val="11"/>
        <color theme="5"/>
        <rFont val="Nunito"/>
      </rPr>
      <t>"Medewerkers hoofdzakelijk op de vestiging"</t>
    </r>
    <r>
      <rPr>
        <sz val="11"/>
        <color theme="1" tint="0.249977111117893"/>
        <rFont val="Nunito Light"/>
      </rPr>
      <t xml:space="preserve">. 
Je kan deze gegevens verzamelen via een </t>
    </r>
    <r>
      <rPr>
        <b/>
        <sz val="11"/>
        <color theme="1" tint="0.249977111117893"/>
        <rFont val="Nunito"/>
      </rPr>
      <t>bevraging.</t>
    </r>
  </si>
  <si>
    <t>Voornaamste verplaatsingsgedrag</t>
  </si>
  <si>
    <t>Voornaamste verplaatsingsgedrag "Medewerkers (bijna) nooit op de vestiging"</t>
  </si>
  <si>
    <r>
      <t xml:space="preserve">Verzamel deze gegevens voor </t>
    </r>
    <r>
      <rPr>
        <b/>
        <sz val="11"/>
        <color theme="5"/>
        <rFont val="Nunito"/>
      </rPr>
      <t>"Medewerkers hoofdzakelijk op de vestiging"</t>
    </r>
    <r>
      <rPr>
        <sz val="11"/>
        <color theme="1" tint="0.249977111117893"/>
        <rFont val="Nunito Light"/>
      </rPr>
      <t xml:space="preserve">. </t>
    </r>
  </si>
  <si>
    <r>
      <t>Het fietspotentieel bereken je voor de medewerkers met als</t>
    </r>
    <r>
      <rPr>
        <b/>
        <sz val="11"/>
        <color theme="1" tint="0.249977111117893"/>
        <rFont val="Nunito"/>
      </rPr>
      <t xml:space="preserve"> hoofdvervoermiddel "Bedrijfswagen", "Eigen wagen" en "Motor-/bromfiets"</t>
    </r>
    <r>
      <rPr>
        <b/>
        <sz val="11"/>
        <color theme="1" tint="0.249977111117893"/>
        <rFont val="Nunito Light"/>
      </rPr>
      <t xml:space="preserve">. </t>
    </r>
    <r>
      <rPr>
        <sz val="11"/>
        <color theme="1" tint="0.249977111117893"/>
        <rFont val="Nunito Light"/>
      </rPr>
      <t>Zo kan er een inschatting gemaakt worden van hun potentieel om zich anders te verplaatsen.</t>
    </r>
  </si>
  <si>
    <t>Vul de tabel aan voor elk jaar waarvoor er data beschikbaar is.</t>
  </si>
  <si>
    <r>
      <t xml:space="preserve">Sporadisch duurzaam vervoermiddel </t>
    </r>
    <r>
      <rPr>
        <i/>
        <sz val="8"/>
        <color theme="1" tint="0.249977111117893"/>
        <rFont val="Nunito"/>
      </rPr>
      <t>(van medewerkers met als hoofdvervoermiddel "bedrijfswagen", "eigen wagen" en "motor-/bromfiets")</t>
    </r>
  </si>
  <si>
    <t xml:space="preserve">Totaal aantal "Medewerkers hoofdzakelijk op de vestiging" met als hoofdvervoermiddel "Bedrijfswagen", "Eigen wagen" en  "Motor-/bromfiets". Wordt automatisch berekend en dien je niet in te vullen. </t>
  </si>
  <si>
    <r>
      <t xml:space="preserve">Verzamel deze gegevens voor </t>
    </r>
    <r>
      <rPr>
        <b/>
        <sz val="11"/>
        <color theme="6"/>
        <rFont val="Nunito"/>
      </rPr>
      <t>"Medewerkers (bijna) nooit op de vestiging"</t>
    </r>
    <r>
      <rPr>
        <sz val="11"/>
        <color theme="1" tint="0.249977111117893"/>
        <rFont val="Nunito Light"/>
      </rPr>
      <t xml:space="preserve">.
Deze informatie is vaak beschikbaar via </t>
    </r>
    <r>
      <rPr>
        <b/>
        <sz val="11"/>
        <color theme="1" tint="0.249977111117893"/>
        <rFont val="Nunito"/>
      </rPr>
      <t>personeelsgegevens</t>
    </r>
    <r>
      <rPr>
        <sz val="11"/>
        <color theme="1" tint="0.249977111117893"/>
        <rFont val="Nunito Light"/>
      </rPr>
      <t xml:space="preserve">. Heb je dit niet beschikbaar? Doe dan een jaarlijkse </t>
    </r>
    <r>
      <rPr>
        <b/>
        <sz val="11"/>
        <color theme="1" tint="0.249977111117893"/>
        <rFont val="Nunito"/>
      </rPr>
      <t>bevraging</t>
    </r>
    <r>
      <rPr>
        <sz val="11"/>
        <color theme="1" tint="0.249977111117893"/>
        <rFont val="Nunito Light"/>
      </rPr>
      <t xml:space="preserve"> of leid dit af o.b.v. functie.</t>
    </r>
  </si>
  <si>
    <t xml:space="preserve">Totaal aantal "Medewerkers (bijna) nooit op de vestiging". Wordt automatisch berekend en dien je niet in te vullen. </t>
  </si>
  <si>
    <t xml:space="preserve">Medewerkers die op minder dan 1km van het werk wonen. </t>
  </si>
  <si>
    <t xml:space="preserve">Medewerkers die op meer dan 15 km van het werk wonen. </t>
  </si>
  <si>
    <t xml:space="preserve">Medewerkers die tussen 10 en 15 km van het werk wonen. </t>
  </si>
  <si>
    <t xml:space="preserve">Medewerkers die tussen 5 en 10 km van het werk wonen. </t>
  </si>
  <si>
    <t xml:space="preserve">Medewerkers die tussen 1 en 5 km van het werk wonen. </t>
  </si>
  <si>
    <t xml:space="preserve">Totaal aantal "Medewerkers hoofdzakelijk op de vestiging" met als hoofdvervoermiddel "Bedrijfswagen", "Eigen wagen" en "Motor-/Bromfiets". Wordt automatisch berekend en dien je niet in te vullen. </t>
  </si>
  <si>
    <t>Medewerkers die nooit dienstverplaatsingen maken.</t>
  </si>
  <si>
    <t>Medewerkers die meerdere keren per jaar een dienstverplaatsing maken.</t>
  </si>
  <si>
    <t>Medewerkers die dagelijks dienstverplaatsingen maken.</t>
  </si>
  <si>
    <t xml:space="preserve">Verplaatsen medewerkers zich op een duurzame manier voor hun dienstverplaatsingen of gebruiken zij de wagen? </t>
  </si>
  <si>
    <t>Medewerkers die altijd de (bedrijfs)wagen gebruiken voor hun dienstverplaatsingen.</t>
  </si>
  <si>
    <t>Medewerkers die soms de (bedrijfs)wagen en soms duurzame alternatieven gebruiken voor hun dienstverplaatsingen.</t>
  </si>
  <si>
    <t>Medewerkers die altijd duurzame alternatieven gebruiken voor hun dienstverplaatsingen.</t>
  </si>
  <si>
    <t>Welke duurzame vervoermodi gebruiken de medewerkers voor hun dienstverplaatsingen?</t>
  </si>
  <si>
    <t>Medewerkers die te voet gaan voor hun dienstverplaatsingen.</t>
  </si>
  <si>
    <t>Medewerkers die de fiets gebruiken voor hun dienstverplaatsingen.</t>
  </si>
  <si>
    <t>Medewerkers die de trein gebruiken voor hun dienstverplaatsingen.</t>
  </si>
  <si>
    <t>Medewerkers die de bus/tram gebruiken voor hun dienstverplaatsingen.</t>
  </si>
  <si>
    <t>Medewerkers die carpoolen met collega's voor hun dienstverplaatsingen.</t>
  </si>
  <si>
    <t>Verplaatsingsgedrag van "medewerkers (bijna) nooit op de vestiging"</t>
  </si>
  <si>
    <r>
      <t xml:space="preserve">De modal split leert ons hoe </t>
    </r>
    <r>
      <rPr>
        <b/>
        <sz val="11"/>
        <color theme="1" tint="0.249977111117893"/>
        <rFont val="Nunito"/>
      </rPr>
      <t>duurzaam</t>
    </r>
    <r>
      <rPr>
        <sz val="11"/>
        <color theme="1" tint="0.249977111117893"/>
        <rFont val="Nunito Light"/>
      </rPr>
      <t xml:space="preserve"> medewerkers zich naar de vestiging verplaatsen en welke </t>
    </r>
    <r>
      <rPr>
        <b/>
        <sz val="11"/>
        <color theme="1" tint="0.249977111117893"/>
        <rFont val="Nunito"/>
      </rPr>
      <t>evolutie</t>
    </r>
    <r>
      <rPr>
        <sz val="11"/>
        <color theme="1" tint="0.249977111117893"/>
        <rFont val="Nunito Light"/>
      </rPr>
      <t xml:space="preserve"> daarin zit.</t>
    </r>
  </si>
  <si>
    <t>2. DATA-VERZAMELING
EN -INPUT</t>
  </si>
  <si>
    <t>Medewerkers die zich minimum 2 dagen per week naar de vestiging verplaatsen.</t>
  </si>
  <si>
    <r>
      <t xml:space="preserve">Het hoofdvervoermiddel is het vervoermiddel dat medewerkers het </t>
    </r>
    <r>
      <rPr>
        <b/>
        <sz val="11"/>
        <color theme="1" tint="0.249977111117893"/>
        <rFont val="Nunito"/>
      </rPr>
      <t>vaakst</t>
    </r>
    <r>
      <rPr>
        <sz val="11"/>
        <color theme="1" tint="0.249977111117893"/>
        <rFont val="Nunito Light"/>
      </rPr>
      <t xml:space="preserve"> en voor de </t>
    </r>
    <r>
      <rPr>
        <b/>
        <sz val="11"/>
        <color theme="1" tint="0.249977111117893"/>
        <rFont val="Nunito"/>
      </rPr>
      <t>langste afstand</t>
    </r>
    <r>
      <rPr>
        <sz val="11"/>
        <color theme="1" tint="0.249977111117893"/>
        <rFont val="Nunito Light"/>
      </rPr>
      <t xml:space="preserve"> (geen voor- of natransport) gebruiken. </t>
    </r>
  </si>
  <si>
    <r>
      <t xml:space="preserve">Voor medewerkers is deze informatie vaak beschikbaar via </t>
    </r>
    <r>
      <rPr>
        <b/>
        <sz val="11"/>
        <color theme="1" tint="0.249977111117893"/>
        <rFont val="Nunito"/>
      </rPr>
      <t>personeelsgegevens</t>
    </r>
    <r>
      <rPr>
        <sz val="11"/>
        <color theme="1" tint="0.249977111117893"/>
        <rFont val="Nunito Light"/>
      </rPr>
      <t xml:space="preserve">. Heb je dit niet beschikbaar? Doe dan een </t>
    </r>
    <r>
      <rPr>
        <b/>
        <sz val="11"/>
        <color theme="1" tint="0.249977111117893"/>
        <rFont val="Nunito"/>
      </rPr>
      <t>bevraging</t>
    </r>
    <r>
      <rPr>
        <sz val="11"/>
        <color theme="1" tint="0.249977111117893"/>
        <rFont val="Nunito Light"/>
      </rPr>
      <t xml:space="preserve"> of leid het hoofdvervoermiddel af o.b.v.</t>
    </r>
    <r>
      <rPr>
        <b/>
        <sz val="11"/>
        <color theme="1" tint="0.249977111117893"/>
        <rFont val="Nunito"/>
      </rPr>
      <t xml:space="preserve"> uitbetaalde vergoedingen</t>
    </r>
    <r>
      <rPr>
        <sz val="11"/>
        <color theme="1" tint="0.249977111117893"/>
        <rFont val="Nunito Light"/>
      </rPr>
      <t xml:space="preserve">. </t>
    </r>
  </si>
  <si>
    <t xml:space="preserve">Percentage medewerkers dat NIET op een duurzame manier naar de vestiging komt. Wordt automatisch berekend en dien je niet in te vullen. </t>
  </si>
  <si>
    <t xml:space="preserve">Percentage medewerkers dat op een duurzame manier naar de vestiging komt. Wordt automatisch berekend en dien je niet in te vullen. </t>
  </si>
  <si>
    <t xml:space="preserve">Aantal medewerkers dat op een duurzame manier naar de vestiging komt. Wordt automatisch berekend en dien je niet in te vullen. </t>
  </si>
  <si>
    <r>
      <t xml:space="preserve">Medewerkers met als hoofdvervoermiddel "bedrijfswagen", "eigen wagen" of "motor-/bromfiets", kunnen af en toe ook </t>
    </r>
    <r>
      <rPr>
        <b/>
        <sz val="11"/>
        <color theme="1" tint="0.249977111117893"/>
        <rFont val="Nunito"/>
      </rPr>
      <t>afwisselen met een duurzaam vervoermiddel</t>
    </r>
    <r>
      <rPr>
        <sz val="11"/>
        <color theme="1" tint="0.249977111117893"/>
        <rFont val="Nunito Light"/>
      </rPr>
      <t xml:space="preserve">.
Bv. In juli en augustus komt Annelies met de fiets naar het werk. En Maarten komt op donderdag met de trein omdat hij dan de kinderen niet op school moet afzetten. </t>
    </r>
  </si>
  <si>
    <t>Vul de tabel aan voor elk jaar waarvoor er gegevens beschikbaar zijn.</t>
  </si>
  <si>
    <t>Medewerkers die nooit of maximum 1 dag/week naar de vestiging komen en voornamelijk meteen van thuis uit op verplaatsing vertrekken.</t>
  </si>
  <si>
    <t>Medewerkers die zich nooit of 1 dag per week naar de vestiging verplaatsen wegens een andere reden.</t>
  </si>
  <si>
    <r>
      <t xml:space="preserve">Verzamel deze gegevens voor </t>
    </r>
    <r>
      <rPr>
        <b/>
        <sz val="11"/>
        <color theme="5"/>
        <rFont val="Nunito"/>
      </rPr>
      <t xml:space="preserve">"Medewerkers hoofdzakelijk op de vestiging" </t>
    </r>
    <r>
      <rPr>
        <sz val="11"/>
        <color theme="1" tint="0.249977111117893"/>
        <rFont val="Nunito Light"/>
      </rPr>
      <t xml:space="preserve">die volgens de vorige vraag afwisselen tussen de wagen en duurzame alternatieven of altijd duurzame alternatieven gebruiken.
Verzamel ook deze gegevens via een </t>
    </r>
    <r>
      <rPr>
        <b/>
        <sz val="11"/>
        <color theme="1" tint="0.249977111117893"/>
        <rFont val="Nunito"/>
      </rPr>
      <t>bevraging.</t>
    </r>
    <r>
      <rPr>
        <sz val="11"/>
        <color theme="1" tint="0.249977111117893"/>
        <rFont val="Nunito Light"/>
      </rPr>
      <t xml:space="preserve"> Zorg dat medewerkers </t>
    </r>
    <r>
      <rPr>
        <b/>
        <sz val="11"/>
        <color theme="1" tint="0.249977111117893"/>
        <rFont val="Nunito"/>
      </rPr>
      <t>meerdere opties</t>
    </r>
    <r>
      <rPr>
        <sz val="11"/>
        <color theme="1" tint="0.249977111117893"/>
        <rFont val="Nunito Light"/>
      </rPr>
      <t xml:space="preserve"> kunnen aanduiden.
</t>
    </r>
  </si>
  <si>
    <t xml:space="preserve">Gemiddeld aantal wagens op de parking in %, wordt automatisch berekend a.d.h.v. volgende formule: gem. bezetting piek / aantal parkeerplaatsen. </t>
  </si>
  <si>
    <r>
      <t xml:space="preserve">Medewerkers (bijna) nooit op de vestiging </t>
    </r>
    <r>
      <rPr>
        <i/>
        <sz val="8"/>
        <rFont val="Nunito Light"/>
      </rPr>
      <t>(nooit of 1 dag per week)</t>
    </r>
  </si>
  <si>
    <r>
      <t xml:space="preserve">Medewerkers hoofdzakelijk op de vestiging </t>
    </r>
    <r>
      <rPr>
        <i/>
        <sz val="8"/>
        <rFont val="Nunito Light"/>
      </rPr>
      <t>(min. 2 dagen per week)</t>
    </r>
  </si>
  <si>
    <t>Fietspotentieel woon-werkverkeer</t>
  </si>
  <si>
    <r>
      <t xml:space="preserve">Het dashboard is bedoeld om </t>
    </r>
    <r>
      <rPr>
        <b/>
        <sz val="11"/>
        <color theme="1" tint="0.249977111117893"/>
        <rFont val="Nunito"/>
      </rPr>
      <t>data te verzamelen over de medewerkers die zich effectief naar de vestiging verplaatsen</t>
    </r>
    <r>
      <rPr>
        <sz val="11"/>
        <color theme="1" tint="0.249977111117893"/>
        <rFont val="Nunito Light"/>
      </rPr>
      <t xml:space="preserve">. We maken het onderscheid tussen twee types medewerkers:
1. </t>
    </r>
    <r>
      <rPr>
        <b/>
        <sz val="11"/>
        <color theme="5"/>
        <rFont val="Nunito"/>
      </rPr>
      <t>"Medewerkers hoofdzakelijk op de vestiging"</t>
    </r>
    <r>
      <rPr>
        <sz val="11"/>
        <color theme="1" tint="0.249977111117893"/>
        <rFont val="Nunito Light"/>
      </rPr>
      <t xml:space="preserve"> = deze zijn minimum 2 dagen per week aanwezig op de vestiging. Deze vormen de basis voor (bijna) alle grafieken. Op deze manier kan je de data ook gebruiken voor het invullen van de 3-jaarlijkse Federale Diagnostiek.
2. </t>
    </r>
    <r>
      <rPr>
        <b/>
        <sz val="11"/>
        <color theme="6"/>
        <rFont val="Nunito"/>
      </rPr>
      <t>"Medewerkers (bijna) nooit op de vestiging"</t>
    </r>
    <r>
      <rPr>
        <sz val="11"/>
        <color theme="1" tint="0.249977111117893"/>
        <rFont val="Nunito Light"/>
      </rPr>
      <t xml:space="preserve"> = deze zijn nooit of 1 dag per week aanwezig op de vestiging. </t>
    </r>
  </si>
  <si>
    <t xml:space="preserve">De buitenste groen balk geeft het percentage medewerkers dat op een </t>
  </si>
  <si>
    <t>Dienstverplaatsingen zijn verplaatsingen die medewerkers maken voor het werk en tijdens de werkuren.</t>
  </si>
  <si>
    <t>Medewerkers die maandelijks een dienstverplaatsing maken.</t>
  </si>
  <si>
    <t>Medewerkers die wekelijks een dienstverplaatsing maken.</t>
  </si>
  <si>
    <t>! Merk op dat de aantallen per vervoermodi niet worden opgeteld. Medewerkers kunnen namelijk meerdere duurzame alternatieven gebruiken naargelang hun traject.</t>
  </si>
  <si>
    <t xml:space="preserve">1. Klik in tabblad "1. Dashboard" op de rode cel met jaartal. Naast de cel verschijnt een driehoekje. </t>
  </si>
  <si>
    <t xml:space="preserve">3. Van zodra je een jaartal hebt gekozen, past het Dashboard (alle grafieken en grijze kaders met "n=…") zich automatisch aan o.b.v. de gegevens die je invulde in tabblad 3 en 4. </t>
  </si>
  <si>
    <r>
      <t xml:space="preserve">De modal split geeft een idee van het hoofdvervoermiddel van de medewerker. Echter, veel medewerkers wisselen af tussen verschillende vervoermiddelen. Door zicht te krijgen op hoeveel </t>
    </r>
    <r>
      <rPr>
        <b/>
        <sz val="11"/>
        <color theme="1" tint="0.249977111117893"/>
        <rFont val="Nunito"/>
      </rPr>
      <t>autogebruikers</t>
    </r>
    <r>
      <rPr>
        <sz val="11"/>
        <color theme="1" tint="0.249977111117893"/>
        <rFont val="Nunito Light"/>
      </rPr>
      <t xml:space="preserve"> (hoofdvervoermiddel = bedrijfswagen, eigen wagen of motor-/bromfiets) </t>
    </r>
    <r>
      <rPr>
        <b/>
        <sz val="11"/>
        <color theme="1" tint="0.249977111117893"/>
        <rFont val="Nunito"/>
      </rPr>
      <t xml:space="preserve">af en toe afwisselen, </t>
    </r>
    <r>
      <rPr>
        <sz val="11"/>
        <color theme="1" tint="0.249977111117893"/>
        <rFont val="Nunito Light"/>
      </rPr>
      <t>krijg je voeling met de mate waarin ze open staan voor een duurzaam alternatief en dus het mogelijk potentieel naar meer duurzame woon-werkverplaatsingen. Bv. Aangezien bepaalde medewerkers af en toe al eens afwisselen met de fiets, is er waarschijnlijk nog meer potentieel om 1) deze medewerkers vaker te doen fietsen, 2) andere medewerkers te overtuigen om eens de fiets te nemen.</t>
    </r>
  </si>
  <si>
    <r>
      <t xml:space="preserve">Toch geeft het een belangrijke inschatting op basis waarvan je bv. je </t>
    </r>
    <r>
      <rPr>
        <b/>
        <sz val="11"/>
        <color theme="1" tint="0.249977111117893"/>
        <rFont val="Nunito"/>
      </rPr>
      <t>ambitie</t>
    </r>
    <r>
      <rPr>
        <sz val="11"/>
        <color theme="1" tint="0.249977111117893"/>
        <rFont val="Nunito Light"/>
      </rPr>
      <t xml:space="preserve"> duurzame woon-werkverplaatsingen kan bepalen. 
Wonen er nog veel medewerkers die vandaag met de auto komen, binnen een straal van 5 km? Mooi! Focus in eerste instantie op deze groep bij aanmoedigen van fietsen. Dankzij het sneeuwbaleffect zullen steeds meer medewerkers af en toe eens de fiets kiezen, wie weet ook diegene die op het eerste zicht geen fietpotentieel hebben. </t>
    </r>
  </si>
  <si>
    <t xml:space="preserve">Niet enkel het verduurzamen van woon-werkverplaatsingen, maar ook van dienstverplaatsingen, zijn essentieel in de algehele verduurzaming van de organisatie. Zet eerst en vooral in op het verduurzamen van woon-werkverplaatsingen. Verloopt dit goed, dan kan je de focus verleggen naar dienstverplaatsingen. </t>
  </si>
  <si>
    <t>Om ervoor te zorgen dat mensen de modal shift durven maken en dat dit ook een succes is, moet je in één beweging 
ook maximaal inzetten op verkeersveiligheid. Bv. het fietsgebruik is mogelijks laag omwille van het drukke autoverkeer.
Hoe kan je dit aanpakken?</t>
  </si>
  <si>
    <t>Ben je als werkgever verplicht elke 3 jaar de Federale Diagnostiek woon-werkverkeer in te vullen? Plan het verzamelen van de nodige gegevens voor dit Dashboard dan op hetzelfde moment als die van de Federale Diagnostiek (juni - januari). Door elk jaar dit Dashboard goed bij te houden, heb je alvast de nodige data in handen!</t>
  </si>
  <si>
    <r>
      <t xml:space="preserve">In de kolom </t>
    </r>
    <r>
      <rPr>
        <b/>
        <sz val="11"/>
        <color theme="1" tint="0.249977111117893"/>
        <rFont val="Nunito"/>
      </rPr>
      <t>"Ambitie"</t>
    </r>
    <r>
      <rPr>
        <sz val="11"/>
        <color theme="1" tint="0.249977111117893"/>
        <rFont val="Nunito Light"/>
      </rPr>
      <t xml:space="preserve"> (laatste kolom van deze tabel) kan je een streefdoel invullen. Wat voor jouw organisatie een realistische ambitie is, hangt af van verschillende factoren: de bereikbaarheid van de vestiging, de functieprofielen van de medewerkers, het rekruteringsgebied van medewerkers, … Probeer kritisch te zijn voor jezelf en stel een realistische toch ambitieuze ambitie op. In de rode cel boven "Ambitie" kan je het jaar van je streefdoel aanpassen.</t>
    </r>
  </si>
  <si>
    <r>
      <t xml:space="preserve">De frequentie geeft weer </t>
    </r>
    <r>
      <rPr>
        <b/>
        <sz val="11"/>
        <color theme="1" tint="0.249977111117893"/>
        <rFont val="Nunito"/>
      </rPr>
      <t>hoe vaak</t>
    </r>
    <r>
      <rPr>
        <sz val="11"/>
        <color theme="1" tint="0.249977111117893"/>
        <rFont val="Nunito Light"/>
      </rPr>
      <t xml:space="preserve"> medewerkers dienstverplaatsingen maken.</t>
    </r>
  </si>
  <si>
    <r>
      <t xml:space="preserve">De fietsparkeerbezetting geeft een idee van het </t>
    </r>
    <r>
      <rPr>
        <b/>
        <sz val="11"/>
        <color theme="1" tint="0.249977111117893"/>
        <rFont val="Nunito"/>
      </rPr>
      <t>gebruik van de fietsenstalling</t>
    </r>
    <r>
      <rPr>
        <sz val="11"/>
        <color theme="1" tint="0.249977111117893"/>
        <rFont val="Nunito Light"/>
      </rPr>
      <t xml:space="preserve"> en dus de bestaande noden van de fietsers.
Er wordt in het dashboard een onderscheid gemaakt tussen parkeerplaatsen voor medewerkers en parkeerplaatsen voor bezoekers.</t>
    </r>
  </si>
  <si>
    <r>
      <t xml:space="preserve">Verzamel deze gegevens voor </t>
    </r>
    <r>
      <rPr>
        <b/>
        <sz val="11"/>
        <color theme="5"/>
        <rFont val="Nunito"/>
      </rPr>
      <t>"Medewerkers hoofdzakelijk op de vestiging"</t>
    </r>
    <r>
      <rPr>
        <sz val="11"/>
        <color theme="1" tint="0.249977111117893"/>
        <rFont val="Nunito Light"/>
      </rPr>
      <t xml:space="preserve">.
Gegevens over het sporadisch vervoermiddel kan je soms halen uit de </t>
    </r>
    <r>
      <rPr>
        <b/>
        <sz val="11"/>
        <color theme="1" tint="0.249977111117893"/>
        <rFont val="Nunito"/>
      </rPr>
      <t>onkostenvergoedingen</t>
    </r>
    <r>
      <rPr>
        <sz val="11"/>
        <color theme="1" tint="0.249977111117893"/>
        <rFont val="Nunito Light"/>
      </rPr>
      <t xml:space="preserve">. Indien niet beschikbaar, doe dan een </t>
    </r>
    <r>
      <rPr>
        <b/>
        <sz val="11"/>
        <color theme="1" tint="0.249977111117893"/>
        <rFont val="Nunito"/>
      </rPr>
      <t>bevraging</t>
    </r>
    <r>
      <rPr>
        <sz val="11"/>
        <color theme="1" tint="0.249977111117893"/>
        <rFont val="Nunito"/>
      </rPr>
      <t xml:space="preserve"> </t>
    </r>
    <r>
      <rPr>
        <sz val="11"/>
        <color theme="1" tint="0.249977111117893"/>
        <rFont val="Nunito Light"/>
      </rPr>
      <t>(bv. bij het (jaarlijks) doorgeven van het hoofdvervoermiddel).</t>
    </r>
  </si>
  <si>
    <t>Dit dashboard is bedoeld om gegevens te verzamelen over die eerste groep. Dit is in lijn met de verplichte gegevensverzameling voor de driejaarlijkse Federale Diagnostiek woon-werkverkeer.</t>
  </si>
  <si>
    <r>
      <t xml:space="preserve">De keuze van de medewerker voor een bepaald vervoermiddel voor het woon-werkverkeer kan bepaald worden door het al dan niet moeten maken van dienstverplaatsingen en/of het vervoermiddel dat de medewerker zal gebruiken voor de dienstverplaatsing. Het verzamelen van gegevens over dienstverplaatsingen kan helpen bij de interpretatie van de modal split voor woon-werkverkeer. </t>
    </r>
    <r>
      <rPr>
        <b/>
        <sz val="11"/>
        <color theme="1" tint="0.249977111117893"/>
        <rFont val="Nunito"/>
      </rPr>
      <t>Als je aan de medewerkers een alternatief biedt voor dienstverplaatsingen</t>
    </r>
    <r>
      <rPr>
        <sz val="11"/>
        <color theme="1" tint="0.249977111117893"/>
        <rFont val="Nunito Light"/>
      </rPr>
      <t xml:space="preserve"> (vb. deelwagen of dienstfietsen), kan het zijn dat het </t>
    </r>
    <r>
      <rPr>
        <b/>
        <sz val="11"/>
        <color theme="1" tint="0.249977111117893"/>
        <rFont val="Nunito"/>
      </rPr>
      <t>duurzame aandeel in de modal split voor woon-werkverkeer toeneemt</t>
    </r>
    <r>
      <rPr>
        <sz val="11"/>
        <color theme="1" tint="0.249977111117893"/>
        <rFont val="Nunito Light"/>
      </rPr>
      <t>. Bijvoorbeeld, als een medewerker een dienstfiets kan gebruiken voor zijn dienstverplaatsing, kan die medewerker zijn wagen thuis laten staan en met de trein naar het werk komen.</t>
    </r>
  </si>
  <si>
    <r>
      <t xml:space="preserve">Door zicht te krijgen op de parkeerbezetting kan je een objectieve </t>
    </r>
    <r>
      <rPr>
        <b/>
        <sz val="11"/>
        <color theme="1" tint="0.249977111117893"/>
        <rFont val="Nunito"/>
      </rPr>
      <t>inschatting maken van de huidige vraag naar aantal parkeerplaatsen.</t>
    </r>
    <r>
      <rPr>
        <sz val="11"/>
        <color theme="1" tint="0.249977111117893"/>
        <rFont val="Nunito Light"/>
      </rPr>
      <t xml:space="preserve">
</t>
    </r>
    <r>
      <rPr>
        <b/>
        <sz val="11"/>
        <color theme="1" tint="0.249977111117893"/>
        <rFont val="Nunito"/>
      </rPr>
      <t>Vermijd een overcapaciteit</t>
    </r>
    <r>
      <rPr>
        <sz val="11"/>
        <color theme="1" tint="0.249977111117893"/>
        <rFont val="Nunito Light"/>
      </rPr>
      <t xml:space="preserve"> van de parking zodat het met de auto naar de vestiging komen niet gestimuleerd wordt.</t>
    </r>
  </si>
  <si>
    <r>
      <t xml:space="preserve">Je kan deze gegevens verzamelen via een </t>
    </r>
    <r>
      <rPr>
        <b/>
        <sz val="11"/>
        <color theme="1" tint="0.249977111117893"/>
        <rFont val="Nunito"/>
      </rPr>
      <t xml:space="preserve">bevraging.
</t>
    </r>
    <r>
      <rPr>
        <i/>
        <sz val="10"/>
        <color theme="1" tint="0.249977111117893"/>
        <rFont val="Nunito Light"/>
      </rPr>
      <t>"Hoe verplaats jij je voor jouw dienstverplaatsingen?"</t>
    </r>
    <r>
      <rPr>
        <sz val="11"/>
        <color theme="1" tint="0.249977111117893"/>
        <rFont val="Nunito Light"/>
      </rPr>
      <t xml:space="preserve">
</t>
    </r>
    <r>
      <rPr>
        <i/>
        <sz val="10"/>
        <color theme="1" tint="0.249977111117893"/>
        <rFont val="Nunito Light"/>
      </rPr>
      <t xml:space="preserve">   o   Ik gebruik altijd de wagen
   o   Ik wissel af tussen de wagen en duurzame vervoermodi (te voet, fiets, openbaar vervoer of carpool met collega's)
   o   Ik gebruik (bijna) altijd duurzame vervoermodi (te voet, fiets, openbaar vervoer of carpool met collega's)</t>
    </r>
  </si>
  <si>
    <t>[Voorbeeld]</t>
  </si>
  <si>
    <r>
      <t>Het Dashboard geeft een overzicht van de belangrijkste mobiliteitsdata in grafieken.
Het Dashboard focust op gegevens over medewerkers, maar er is ook ruimte voorzien voor het bijhouden van gegevens over bezoekers</t>
    </r>
    <r>
      <rPr>
        <vertAlign val="superscript"/>
        <sz val="11"/>
        <color theme="1" tint="0.249977111117893"/>
        <rFont val="Nunito Light"/>
      </rPr>
      <t>2</t>
    </r>
    <r>
      <rPr>
        <sz val="11"/>
        <color theme="1" tint="0.249977111117893"/>
        <rFont val="Nunito Light"/>
      </rPr>
      <t xml:space="preserve">. Het is als volgt opgedeeld: </t>
    </r>
  </si>
  <si>
    <r>
      <t>Hoofdvervoermiddel</t>
    </r>
    <r>
      <rPr>
        <vertAlign val="superscript"/>
        <sz val="11"/>
        <color theme="1" tint="0.249977111117893"/>
        <rFont val="Nunito Light"/>
      </rPr>
      <t>3</t>
    </r>
  </si>
  <si>
    <r>
      <t>3. Fietspotentieel</t>
    </r>
    <r>
      <rPr>
        <b/>
        <vertAlign val="superscript"/>
        <sz val="11"/>
        <color theme="1" tint="0.249977111117893"/>
        <rFont val="Nunito"/>
      </rPr>
      <t>4</t>
    </r>
  </si>
  <si>
    <r>
      <t>4. Dienstverplaatsingen</t>
    </r>
    <r>
      <rPr>
        <b/>
        <vertAlign val="superscript"/>
        <sz val="11"/>
        <color theme="1" tint="0.249977111117893"/>
        <rFont val="Nunito"/>
      </rPr>
      <t>5</t>
    </r>
  </si>
  <si>
    <r>
      <t>5. Parkeerbezetting</t>
    </r>
    <r>
      <rPr>
        <b/>
        <vertAlign val="superscript"/>
        <sz val="11"/>
        <color theme="1" tint="0.249977111117893"/>
        <rFont val="Nunito"/>
      </rPr>
      <t>6</t>
    </r>
  </si>
  <si>
    <r>
      <rPr>
        <vertAlign val="superscript"/>
        <sz val="8"/>
        <color theme="1"/>
        <rFont val="Nunito Light"/>
      </rPr>
      <t>3</t>
    </r>
    <r>
      <rPr>
        <sz val="8"/>
        <color theme="1"/>
        <rFont val="Nunito Light"/>
      </rPr>
      <t xml:space="preserve">Het hoofdvervoermiddel is het vervoermiddel dat het vaakst en voor de langste afstand gebruikt wordt. </t>
    </r>
  </si>
  <si>
    <r>
      <rPr>
        <vertAlign val="superscript"/>
        <sz val="8"/>
        <rFont val="Nunito Light"/>
      </rPr>
      <t>4</t>
    </r>
    <r>
      <rPr>
        <sz val="8"/>
        <rFont val="Nunito Light"/>
      </rPr>
      <t>Via dit Dashboard bepaal je welke exclusieve autosolisten - ze verplaatsen zich alleen in de auto of met de motor-/bromfiets én gebruiken nooit een andere vervoermiddel (exclusief) - potentieel hebben om zich met de fiets van huis naar het werk te verplaatsen (o.b.v. afstand).</t>
    </r>
  </si>
  <si>
    <r>
      <rPr>
        <vertAlign val="superscript"/>
        <sz val="8"/>
        <color theme="1"/>
        <rFont val="Nunito Light"/>
      </rPr>
      <t>5</t>
    </r>
    <r>
      <rPr>
        <sz val="8"/>
        <color theme="1"/>
        <rFont val="Nunito Light"/>
      </rPr>
      <t>Dienstverplaatsingen zijn verplaatsingen om een professionele reden naar een bestemming weg van de vestiing.</t>
    </r>
  </si>
  <si>
    <r>
      <rPr>
        <vertAlign val="superscript"/>
        <sz val="8"/>
        <color theme="1"/>
        <rFont val="Nunito Light"/>
      </rPr>
      <t>6</t>
    </r>
    <r>
      <rPr>
        <sz val="8"/>
        <color theme="1"/>
        <rFont val="Nunito Light"/>
      </rPr>
      <t>Mate waarin de beschikbare parkeergelegenheid ingenomen wordt.</t>
    </r>
  </si>
  <si>
    <r>
      <t xml:space="preserve">Het aantal parkeerplaatsen is een gekende variabele of kan eenvoudig geteld worden. Als de parking </t>
    </r>
    <r>
      <rPr>
        <b/>
        <sz val="11"/>
        <color theme="1" tint="0.249977111117893"/>
        <rFont val="Nunito"/>
      </rPr>
      <t>afgesloten</t>
    </r>
    <r>
      <rPr>
        <sz val="11"/>
        <color theme="1" tint="0.249977111117893"/>
        <rFont val="Nunito Light"/>
      </rPr>
      <t xml:space="preserve"> is (vb. met een slagboom of badge systeem), kunnen deze gegevens gebruikt worden. 
De bezetting kan ook gemeten worden via een </t>
    </r>
    <r>
      <rPr>
        <b/>
        <sz val="11"/>
        <color theme="1" tint="0.249977111117893"/>
        <rFont val="Nunito"/>
      </rPr>
      <t>parkeermanagement tool</t>
    </r>
    <r>
      <rPr>
        <sz val="11"/>
        <color theme="1" tint="0.249977111117893"/>
        <rFont val="Nunito Light"/>
      </rPr>
      <t xml:space="preserve"> of via </t>
    </r>
    <r>
      <rPr>
        <b/>
        <sz val="11"/>
        <color theme="1" tint="0.249977111117893"/>
        <rFont val="Nunito"/>
      </rPr>
      <t>handmatige tellingen</t>
    </r>
    <r>
      <rPr>
        <sz val="11"/>
        <color theme="1" tint="0.249977111117893"/>
        <rFont val="Nunito Light"/>
      </rPr>
      <t>. Enkele tips:</t>
    </r>
  </si>
  <si>
    <r>
      <rPr>
        <b/>
        <sz val="11"/>
        <color theme="1" tint="0.249977111117893"/>
        <rFont val="Nunito"/>
      </rPr>
      <t>-</t>
    </r>
    <r>
      <rPr>
        <sz val="11"/>
        <color theme="1" tint="0.249977111117893"/>
        <rFont val="Nunito Light"/>
      </rPr>
      <t xml:space="preserve"> Maak </t>
    </r>
    <r>
      <rPr>
        <b/>
        <sz val="11"/>
        <color theme="1" tint="0.249977111117893"/>
        <rFont val="Nunito"/>
      </rPr>
      <t>toiletposters, flyers,…</t>
    </r>
    <r>
      <rPr>
        <sz val="11"/>
        <color theme="1" tint="0.249977111117893"/>
        <rFont val="Nunito Light"/>
      </rPr>
      <t xml:space="preserve"> met daarop de link en QR-code naar de vragenlijst.</t>
    </r>
  </si>
  <si>
    <r>
      <rPr>
        <b/>
        <sz val="11"/>
        <color theme="1" tint="0.249977111117893"/>
        <rFont val="Nunito"/>
      </rPr>
      <t>-</t>
    </r>
    <r>
      <rPr>
        <sz val="11"/>
        <color theme="1" tint="0.249977111117893"/>
        <rFont val="Nunito Light"/>
      </rPr>
      <t xml:space="preserve"> Stuur na 1 week </t>
    </r>
    <r>
      <rPr>
        <b/>
        <sz val="11"/>
        <color theme="1" tint="0.249977111117893"/>
        <rFont val="Nunito"/>
      </rPr>
      <t>een herinnering</t>
    </r>
    <r>
      <rPr>
        <sz val="11"/>
        <color theme="1" tint="0.249977111117893"/>
        <rFont val="Nunito Light"/>
      </rPr>
      <t xml:space="preserve"> voor diegenen die de vragenlijst nog niet invulden, de meesten vulden hem waarschijnlijk nog niet in omdat ze het simpelweg vergeten zijn. </t>
    </r>
  </si>
  <si>
    <r>
      <rPr>
        <b/>
        <sz val="11"/>
        <color theme="1" tint="0.249977111117893"/>
        <rFont val="Nunito"/>
      </rPr>
      <t>-</t>
    </r>
    <r>
      <rPr>
        <sz val="11"/>
        <color theme="1" tint="0.249977111117893"/>
        <rFont val="Nunito Light"/>
      </rPr>
      <t xml:space="preserve"> Communiceer heel duidelijk </t>
    </r>
    <r>
      <rPr>
        <b/>
        <sz val="11"/>
        <color theme="1" tint="0.249977111117893"/>
        <rFont val="Nunito"/>
      </rPr>
      <t>waarom</t>
    </r>
    <r>
      <rPr>
        <sz val="11"/>
        <color theme="1" tint="0.249977111117893"/>
        <rFont val="Nunito Light"/>
      </rPr>
      <t xml:space="preserve"> je de bevraging uitvoert en wat het voordeel is voor de medewerker (bv. beleid beter afstemmen op hun noden en wensen).</t>
    </r>
  </si>
  <si>
    <r>
      <rPr>
        <b/>
        <sz val="11"/>
        <color theme="1" tint="0.249977111117893"/>
        <rFont val="Nunito"/>
      </rPr>
      <t>-</t>
    </r>
    <r>
      <rPr>
        <sz val="11"/>
        <color theme="1" tint="0.249977111117893"/>
        <rFont val="Nunito Light"/>
      </rPr>
      <t xml:space="preserve"> Gebruik een </t>
    </r>
    <r>
      <rPr>
        <b/>
        <sz val="11"/>
        <color theme="1" tint="0.249977111117893"/>
        <rFont val="Nunito"/>
      </rPr>
      <t>online tool</t>
    </r>
    <r>
      <rPr>
        <sz val="11"/>
        <color theme="1" tint="0.249977111117893"/>
        <rFont val="Nunito Light"/>
      </rPr>
      <t xml:space="preserve"> zodat je niet met papieren vragenlijsten moet werken. En zorg ervoor dat de vragenlijst ook eenvoudig op de </t>
    </r>
    <r>
      <rPr>
        <b/>
        <sz val="11"/>
        <color theme="1" tint="0.249977111117893"/>
        <rFont val="Nunito"/>
      </rPr>
      <t>smartphone</t>
    </r>
    <r>
      <rPr>
        <sz val="11"/>
        <color theme="1" tint="0.249977111117893"/>
        <rFont val="Nunito Light"/>
      </rPr>
      <t xml:space="preserve"> ingevuld kan worden.</t>
    </r>
  </si>
  <si>
    <t>Hieronder overlopen we per onderdeel hoe je de gegevens kan interpreteren.</t>
  </si>
  <si>
    <t>Onderzoek Verplaatsingsgedrag Vlaanderen (OVG)</t>
  </si>
  <si>
    <t>Bedrijfsvervoerplan</t>
  </si>
  <si>
    <t>Geen telewerk</t>
  </si>
  <si>
    <t>Telewerk (ander dan thuis)</t>
  </si>
  <si>
    <t>Medewerkers die nooit telewerken.</t>
  </si>
  <si>
    <r>
      <t xml:space="preserve">Deze informatie is vaak beschikbaar via </t>
    </r>
    <r>
      <rPr>
        <b/>
        <sz val="11"/>
        <color theme="1" tint="0.249977111117893"/>
        <rFont val="Nunito"/>
      </rPr>
      <t>personeelsgegevens</t>
    </r>
    <r>
      <rPr>
        <sz val="11"/>
        <color theme="1" tint="0.249977111117893"/>
        <rFont val="Nunito Light"/>
      </rPr>
      <t xml:space="preserve">. Heb je dit niet beschikbaar? Doe dan een </t>
    </r>
    <r>
      <rPr>
        <b/>
        <sz val="11"/>
        <color theme="1" tint="0.249977111117893"/>
        <rFont val="Nunito"/>
      </rPr>
      <t>bevraging</t>
    </r>
    <r>
      <rPr>
        <sz val="11"/>
        <color theme="1" tint="0.249977111117893"/>
        <rFont val="Nunito Light"/>
      </rPr>
      <t xml:space="preserve"> of leid dit af o.b.v. functie en/of telewerk.</t>
    </r>
  </si>
  <si>
    <r>
      <t xml:space="preserve">Hoewel deze groep niet de focus is van het Dashboard, is het wel interessant om bij te houden wat hun </t>
    </r>
    <r>
      <rPr>
        <b/>
        <sz val="11"/>
        <color theme="1" tint="0.249977111117893"/>
        <rFont val="Nunito"/>
      </rPr>
      <t>voornaamste verplaatsingsgedrag</t>
    </r>
    <r>
      <rPr>
        <sz val="11"/>
        <color theme="1" tint="0.249977111117893"/>
        <rFont val="Nunito Light"/>
      </rPr>
      <t xml:space="preserve"> is. Of met andere woorden: waarom komen zij (bijna) nooit naar de vestiging? Zij kunnen voornamelijk op een andere locatie werken (</t>
    </r>
    <r>
      <rPr>
        <b/>
        <sz val="11"/>
        <color theme="1" tint="0.249977111117893"/>
        <rFont val="Nunito"/>
      </rPr>
      <t>telewerken</t>
    </r>
    <r>
      <rPr>
        <sz val="11"/>
        <color theme="1" tint="0.249977111117893"/>
        <rFont val="Nunito Light"/>
      </rPr>
      <t xml:space="preserve"> of </t>
    </r>
    <r>
      <rPr>
        <b/>
        <sz val="11"/>
        <color theme="1" tint="0.249977111117893"/>
        <rFont val="Nunito"/>
      </rPr>
      <t>thuiswerken</t>
    </r>
    <r>
      <rPr>
        <sz val="11"/>
        <color theme="1" tint="0.249977111117893"/>
        <rFont val="Nunito Light"/>
      </rPr>
      <t xml:space="preserve">) of zij kunnen van thuis uit meteen </t>
    </r>
    <r>
      <rPr>
        <b/>
        <sz val="11"/>
        <color theme="1" tint="0.249977111117893"/>
        <rFont val="Nunito"/>
      </rPr>
      <t xml:space="preserve">op verplaatsing </t>
    </r>
    <r>
      <rPr>
        <sz val="11"/>
        <color theme="1" tint="0.249977111117893"/>
        <rFont val="Nunito Light"/>
      </rPr>
      <t>vertrekken (vb. naar een werf of klant).</t>
    </r>
  </si>
  <si>
    <t>De meest duurzame verplaatsing is de verplaatsing die niet gemaakt wordt. Kijk daarom bij de evaluatie van de modal split ook naar de cijfers over telewerk (werken vanop afstand; thuis, in een satellietkantoor, onderweg op de trein,...) en niet enkel naar het gekozen vervoermiddel voor een verplaatsing.</t>
  </si>
  <si>
    <r>
      <t xml:space="preserve">Voor medewerkers die (bijna) nooit naar de vestiging komen, moeten </t>
    </r>
    <r>
      <rPr>
        <b/>
        <sz val="11"/>
        <color theme="1" tint="0.249977111117893"/>
        <rFont val="Nunito"/>
      </rPr>
      <t>voor de Federale Diagnostiek woon-werkverkeer geen gegevens verzameld</t>
    </r>
    <r>
      <rPr>
        <sz val="11"/>
        <color theme="1" tint="0.249977111117893"/>
        <rFont val="Nunito Light"/>
      </rPr>
      <t xml:space="preserve"> worden.
Toch is het interessant om een minimum aan gegevens te verzamelen voor deze groep. Wat hen kenmerkend maakt (vb. voornamelijk telewerk of voornamelijk op verplaatsing), vormt een basis voor het nemen van maatregelen. Is het bijvoorbeeld interessant om in te zetten op duurzame dienstverplaatsingen of moeten we eerder werken rond telewerken?</t>
    </r>
  </si>
  <si>
    <t>Medewerkers die nooit of maximum 1 dag/week naar de vestiging komen en voornamelijk van thuis werken.</t>
  </si>
  <si>
    <t>Medewerkers die nooit of maximum 1 dag/week naar de vestiging komen en voornamelijk op een andere locatie dan de vestiging of thuis werken (bv. Satellietkantoor, coworking space,…).</t>
  </si>
  <si>
    <t>Federale Diagnostiek woon-werkverkeer</t>
  </si>
  <si>
    <t>Dashboard Provincie in cijfers:</t>
  </si>
  <si>
    <t>De cijfers van de Federale Diagnostiek woon-werkverkeer werden door de Vlaamse provincies gebundeld in het dashboard "Provincies in cijfers". Hier kan je bv. eenvoudig bekijken hoe duurzaam het verplaatsingsgedrag is in de gemeente waar jouw bedrijf gevestigd is.</t>
  </si>
  <si>
    <r>
      <rPr>
        <b/>
        <sz val="11"/>
        <color theme="1" tint="0.249977111117893"/>
        <rFont val="Nunito"/>
      </rPr>
      <t>-</t>
    </r>
    <r>
      <rPr>
        <sz val="11"/>
        <color theme="1" tint="0.249977111117893"/>
        <rFont val="Nunito Light"/>
      </rPr>
      <t xml:space="preserve"> Houd de vragenlijst </t>
    </r>
    <r>
      <rPr>
        <b/>
        <sz val="11"/>
        <color theme="1" tint="0.249977111117893"/>
        <rFont val="Nunito"/>
      </rPr>
      <t>zo kort mogelijk</t>
    </r>
    <r>
      <rPr>
        <sz val="11"/>
        <color theme="1" tint="0.249977111117893"/>
        <rFont val="Nunito Light"/>
      </rPr>
      <t xml:space="preserve"> en beperk je tot het hoogstnoodzakelijke. Zorg ervoor dat het invullen van de vragenlijst niet lager duurt dan 15 min en communiceer dit ook bij verspreiden van de vragenlijst.</t>
    </r>
  </si>
  <si>
    <r>
      <rPr>
        <b/>
        <sz val="11"/>
        <color theme="1" tint="0.249977111117893"/>
        <rFont val="Nunito"/>
      </rPr>
      <t>-</t>
    </r>
    <r>
      <rPr>
        <sz val="11"/>
        <color theme="1" tint="0.249977111117893"/>
        <rFont val="Nunito Light"/>
      </rPr>
      <t xml:space="preserve"> Voorzie eventueel een </t>
    </r>
    <r>
      <rPr>
        <b/>
        <sz val="11"/>
        <color theme="1" tint="0.249977111117893"/>
        <rFont val="Nunito"/>
      </rPr>
      <t>prijs</t>
    </r>
    <r>
      <rPr>
        <sz val="11"/>
        <color theme="1" tint="0.249977111117893"/>
        <rFont val="Nunito Light"/>
      </rPr>
      <t xml:space="preserve"> bv. loten van een cinematicket onder diegenen die de vragenlijst invulden.</t>
    </r>
  </si>
  <si>
    <t xml:space="preserve">Onderzoek dat het mobiliteitsgedrag van Vlamingen in kaart brengt. Dit onderzoek focust niet enkel op woon-werkverkeer. Het OVG brengt in beeld: wie zich verplaatst, waarom, van en naar waar, met welk vervoermiddel, hoelang die verplaatsingen duren en over welke afstanden het gaat. </t>
  </si>
  <si>
    <r>
      <rPr>
        <vertAlign val="superscript"/>
        <sz val="8"/>
        <color theme="1"/>
        <rFont val="Nunito Light"/>
      </rPr>
      <t xml:space="preserve">2 </t>
    </r>
    <r>
      <rPr>
        <sz val="8"/>
        <color theme="1"/>
        <rFont val="Nunito Light"/>
      </rPr>
      <t>Het dashboard focust op personenmobiliteit en niet op goederenmobiliteit. Leveranciers worden dus niet mee opgenomen in dit dashboard.</t>
    </r>
  </si>
  <si>
    <r>
      <t xml:space="preserve">Telewerk draagt bij aan een duurzame modal split door woon-werkverplaatsingen te vermijden. Met telewerken, bedoelen we werken vanop afstand, op een andere locatie dan de werkplaats. Dit kan </t>
    </r>
    <r>
      <rPr>
        <b/>
        <sz val="11"/>
        <color theme="1" tint="0.249977111117893"/>
        <rFont val="Nunito"/>
      </rPr>
      <t>thuis</t>
    </r>
    <r>
      <rPr>
        <sz val="11"/>
        <color theme="1" tint="0.249977111117893"/>
        <rFont val="Nunito Light"/>
      </rPr>
      <t xml:space="preserve"> zijn, in een </t>
    </r>
    <r>
      <rPr>
        <b/>
        <sz val="11"/>
        <color theme="1" tint="0.249977111117893"/>
        <rFont val="Nunito"/>
      </rPr>
      <t>satellietkantoor</t>
    </r>
    <r>
      <rPr>
        <sz val="11"/>
        <color theme="1" tint="0.249977111117893"/>
        <rFont val="Nunito Light"/>
      </rPr>
      <t xml:space="preserve">, in een </t>
    </r>
    <r>
      <rPr>
        <b/>
        <sz val="11"/>
        <color theme="1" tint="0.249977111117893"/>
        <rFont val="Nunito"/>
      </rPr>
      <t>coworking space, onderweg</t>
    </r>
    <r>
      <rPr>
        <sz val="11"/>
        <color theme="1" tint="0.249977111117893"/>
        <rFont val="Nunito Light"/>
      </rPr>
      <t xml:space="preserve"> (openbaar vervoer) of op een </t>
    </r>
    <r>
      <rPr>
        <b/>
        <sz val="11"/>
        <color theme="1" tint="0.249977111117893"/>
        <rFont val="Nunito"/>
      </rPr>
      <t>andere plaats</t>
    </r>
    <r>
      <rPr>
        <sz val="11"/>
        <color theme="1" tint="0.249977111117893"/>
        <rFont val="Nunito Light"/>
      </rPr>
      <t>.
Onderzoek hoeveel dagen per week medewerkers effectief telewerken. Het gaat hier dus over de praktijk en niet over het telewerkbeleid in theorie (bv. het telewerkbeleid staat 2 dagen telewerk per week toe).</t>
    </r>
  </si>
  <si>
    <t>Medewerkers die gemiddeld 1 dag per week telewerken.</t>
  </si>
  <si>
    <t>Medewerkers die gemiddeld 2 dagen per week telewerken.</t>
  </si>
  <si>
    <t>Medewerkers die gemiddeld 3 dagen per week telewerken.</t>
  </si>
  <si>
    <t>Telewerk (anders dan thuis)</t>
  </si>
  <si>
    <r>
      <t>Hoe interpreteer je nu de gegevens die je na het invullen van de data te zien krijgt? Wat zegt het over de dagdagelijkse woon-werkverplaatsingen van de medewerkers? 
En</t>
    </r>
    <r>
      <rPr>
        <b/>
        <sz val="11"/>
        <color theme="1" tint="0.249977111117893"/>
        <rFont val="Nunito"/>
      </rPr>
      <t xml:space="preserve"> hoe verhouden </t>
    </r>
    <r>
      <rPr>
        <sz val="11"/>
        <color theme="1" tint="0.249977111117893"/>
        <rFont val="Nunito Light"/>
      </rPr>
      <t>deze cijfers zich met andere factoren zoals de bereikbaarheid van de vestiging, het beleid van de stad/gemeente, ...
Denk bij het interpreteren van dit dashboard ook aan informatie die je in het</t>
    </r>
    <r>
      <rPr>
        <b/>
        <sz val="11"/>
        <color theme="1" tint="0.249977111117893"/>
        <rFont val="Nunito"/>
      </rPr>
      <t xml:space="preserve"> verleden </t>
    </r>
    <r>
      <rPr>
        <sz val="11"/>
        <color theme="1" tint="0.249977111117893"/>
        <rFont val="Nunito Light"/>
      </rPr>
      <t xml:space="preserve">al verzamelde. Hoe kan deze informatie je helpen bij het interpreteren van de gegevens in het dashboard? 
Bracht je recent bv. de bereikbaarheid van de vestiging in kaart? Leg deze informatie dan eens naast je modal split, wat leer je hieruit?
Leg de cijfers van jouw bedrijf ook eens naast die van </t>
    </r>
    <r>
      <rPr>
        <b/>
        <sz val="11"/>
        <color theme="1" tint="0.249977111117893"/>
        <rFont val="Nunito"/>
      </rPr>
      <t>andere bedrijven</t>
    </r>
    <r>
      <rPr>
        <sz val="11"/>
        <color theme="1" tint="0.249977111117893"/>
        <rFont val="Nunito Light"/>
      </rPr>
      <t xml:space="preserve">. Er bestaan verschillende onderzoeken over verplaatsingsgedrag die periodiek herhaald worden en als benchmark kunnen dienen:
</t>
    </r>
  </si>
  <si>
    <t>Driejaarlijkse enquête georganiseerd door Leefmilieu Brussel en Brussel Mobiliteit waarbij gegevens over het woon-werkverkeer verzameld worden. Het is een wettelijke verplichting voor alle publieke en private werkgevers in het Brussels Hoofdstedelijke Gewest die gemiddeld meer dan 100 mensen in dienst hebben. Naast het verzamelen van mobiliteitsgegevens is ook het opstellen van een actieplan verplicht.</t>
  </si>
  <si>
    <t>Tabblad 3: Data medewerkers</t>
  </si>
  <si>
    <t>Tabblad 4: Data bezoekers</t>
  </si>
  <si>
    <t>Indien je geen of niet alle cijfers over medewerkers hebt en niet in de mogelijkheid bent om deze te verzamelen, kan je dit tabblad (deels) leeglaten. Deze grafieken in het Dashboard blijven dan ook leeg.</t>
  </si>
  <si>
    <t>Indien je geen of niet alle cijfers over bezoekers hebt en niet in de mogelijkheid bent om deze te verzamelen, kan je dit tabblad (deels) leeglaten. Deze grafieken in het Dashboard blijven dan ook leeg.</t>
  </si>
  <si>
    <r>
      <t>Dit Dashboard heeft als doel werkgevers een leidraad te bieden in het</t>
    </r>
    <r>
      <rPr>
        <b/>
        <sz val="11"/>
        <color theme="1" tint="0.249977111117893"/>
        <rFont val="Nunito"/>
      </rPr>
      <t xml:space="preserve"> monitoren van hun modal split</t>
    </r>
    <r>
      <rPr>
        <sz val="11"/>
        <color theme="1" tint="0.249977111117893"/>
        <rFont val="Nunito Light"/>
      </rPr>
      <t xml:space="preserve">¹ en het bereiken van meer duurzame verplaatsingen bij medewerkers en bezoekers. Door het jaarlijks bijhouden van deze mobiliteitsgegevens krijg je zicht op o.a. het autogebruik, het fietspotentieel en de bezetting van de parking en fietsenstalling. O.b.v. deze cijfers kunnen </t>
    </r>
    <r>
      <rPr>
        <b/>
        <sz val="11"/>
        <color theme="1" tint="0.249977111117893"/>
        <rFont val="Nunito"/>
      </rPr>
      <t>prioriteiten op vlak van mobiliteit</t>
    </r>
    <r>
      <rPr>
        <sz val="11"/>
        <color theme="1" tint="0.249977111117893"/>
        <rFont val="Nunito Light"/>
      </rPr>
      <t xml:space="preserve"> bepaald worden. </t>
    </r>
  </si>
  <si>
    <r>
      <t>Je kan deze tellingen heel eenvoudig handmatig uitvoeren maar er bestaan ook verschillende aanbieders van</t>
    </r>
    <r>
      <rPr>
        <b/>
        <sz val="11"/>
        <color theme="1" tint="0.249977111117893"/>
        <rFont val="Nunito"/>
      </rPr>
      <t xml:space="preserve"> tellussen of andere telapparaten</t>
    </r>
    <r>
      <rPr>
        <sz val="11"/>
        <color theme="1" tint="0.249977111117893"/>
        <rFont val="Nunito Light"/>
      </rPr>
      <t>.</t>
    </r>
  </si>
  <si>
    <t>15-30 km = speedpedelec</t>
  </si>
  <si>
    <t>&gt; 30 km = geen potentieel</t>
  </si>
  <si>
    <r>
      <t xml:space="preserve">De gedefinieerde afstandscategorieën zijn gebaseerd op eerdere ervaringen en onderzoek naar de bereidheid tot fietsen van bepaalde afstanden afhankelijk van het type fiets (vb. 15-30 km = speedpedelec). Het zijn echter louter algemene gemiddelde inschattingen. Welke afstanden je hanteert, kan beïnvloed worden door het profiel van de medewerkers, omgeving van de vestiging (heuvelachtig of niet), aanwezigheid van fietspaden, filegevoeligheid of parkeerregime in de omgeving, … Indien gewenst, kan je andere afstanden hanteren. 
</t>
    </r>
    <r>
      <rPr>
        <b/>
        <sz val="11"/>
        <color theme="1" tint="0.249977111117893"/>
        <rFont val="Nunito"/>
      </rPr>
      <t>Je kan de afstanden aanpassen in cellen B116 tot B120</t>
    </r>
    <r>
      <rPr>
        <sz val="11"/>
        <color rgb="FFFF0000"/>
        <rFont val="Nunito Light"/>
      </rPr>
      <t xml:space="preserve"> </t>
    </r>
    <r>
      <rPr>
        <sz val="11"/>
        <color theme="1" tint="0.249977111117893"/>
        <rFont val="Nunito Light"/>
      </rPr>
      <t xml:space="preserve">van tabblad 3. De legende van de grafiek in het Dashboard past zich dan automatisch aan. </t>
    </r>
  </si>
  <si>
    <t xml:space="preserve">Driejaarlijkse enquête georganiseerd door de FOD Mobiliteit en vervoer waarbij gegevens over het woon-werkverkeer verzameld worden. Het is een wettelijke verplichting voor alle publieke en private werkgevers in België die gemiddeld meer dan 100 mensen in dienst hebben. </t>
  </si>
  <si>
    <r>
      <t xml:space="preserve">Als je een bevraging doet, probeer dan om een zo hoog mogelijke respons te behalen. Algemeen streef je best naar </t>
    </r>
    <r>
      <rPr>
        <b/>
        <sz val="11"/>
        <color theme="1" tint="0.249977111117893"/>
        <rFont val="Nunito"/>
      </rPr>
      <t>minimale respons van 33%</t>
    </r>
    <r>
      <rPr>
        <sz val="11"/>
        <color theme="1" tint="0.249977111117893"/>
        <rFont val="Nunito Light"/>
      </rPr>
      <t>, dit is de gemiddelde responsgraad voor vragenlijsten. Toch hangt de nodige responsgraad ook af van hoeveel medewerkers/ bezoekers je bevraagt; hoe kleiner de populatie, hoe hoger de respons moet zijn om een representatief beeld te kunnen schetsen. Enkele tips om de respons te verhogen:</t>
    </r>
  </si>
  <si>
    <t>VOORBEELDVRAGENLIJST MEDEWERKERS</t>
  </si>
  <si>
    <t xml:space="preserve">Hieronder vind je enkele voorbeeldvragen die je kan gebruiken wanneer je ervoor kiest om de medewerkers te bevragen. Een bevraging biedt mogelijks juistere en recentere informatie dan personeelsdata of onkostenvergoedingen. Het geeft je ook de kans om te polsen naar de bezorgdheden en ideeën van medewerkers om zo je mobiliteitsbeleid verder vorm te geven. </t>
  </si>
  <si>
    <t>Gegevens</t>
  </si>
  <si>
    <t>Voorbeeldvraag</t>
  </si>
  <si>
    <t>Antwoordmogelijkheden</t>
  </si>
  <si>
    <t>Opmerking</t>
  </si>
  <si>
    <t>Bedrijfswagen, Eigen wagen, Motor-/bromfiets, Carpool, Trein, Bus/tram, Speedpedelec, Elektrische fiets, Fiets, Te voet, Andere</t>
  </si>
  <si>
    <t>Slechts 1 antwoord mogelijk.</t>
  </si>
  <si>
    <t xml:space="preserve">Gebruik je naast dit hoofdvervoermiddel nog andere vervoermiddelen? Bv. in de zomer kom je met de fiets. </t>
  </si>
  <si>
    <t>Theoretisch</t>
  </si>
  <si>
    <t>Wat is je woon-werkafstand in km (enkele reis)?</t>
  </si>
  <si>
    <t>Open vraag</t>
  </si>
  <si>
    <t>Aantal parkeerplaatsen &amp; bezettingsgraad</t>
  </si>
  <si>
    <t>Tellingen, niet bevragen.</t>
  </si>
  <si>
    <t>Varia*</t>
  </si>
  <si>
    <t>Initiatief werkgever</t>
  </si>
  <si>
    <t>In welke mate vind je dat [organisatie] voldoende initiatieven neemt betreffende de mobiliteit voor haar medewerkers?</t>
  </si>
  <si>
    <t>Uitstekend, Goed, Voldoende, Matig, Onvoldoende</t>
  </si>
  <si>
    <t>Suggesties</t>
  </si>
  <si>
    <t>Heb je nog bepaalde suggesties of opmerkingen om je verplaatsingen van, naar of tijdens het werk te verbeteren?</t>
  </si>
  <si>
    <t xml:space="preserve">* Deze gegevens bevinden zich niet in het dashboard, maar deze vragen zijn mogelijks interessant om toe te voegen indien je ervoor kiest een vragenlijst af te nemen. </t>
  </si>
  <si>
    <r>
      <t xml:space="preserve">Om data over medewerkers te verzamelen kan je beroep doen op verschillende bronnen zoals personeelsdata, onkostenvergoedingen, … Toch kan een bevraging mogelijks juistere en meer volledige informatie bieden dan personeelsdata of onkostenvergoedingen. Het kan dus interessant zijn je </t>
    </r>
    <r>
      <rPr>
        <b/>
        <sz val="11"/>
        <color theme="1" tint="0.249977111117893"/>
        <rFont val="Nunito"/>
      </rPr>
      <t>medewerkers te bevragen</t>
    </r>
    <r>
      <rPr>
        <sz val="11"/>
        <color theme="1" tint="0.249977111117893"/>
        <rFont val="Nunito Light"/>
      </rPr>
      <t xml:space="preserve">. In dit tabblad vind je enkele </t>
    </r>
    <r>
      <rPr>
        <b/>
        <sz val="11"/>
        <color theme="1" tint="0.249977111117893"/>
        <rFont val="Nunito"/>
      </rPr>
      <t>voorbeelden van vragen</t>
    </r>
    <r>
      <rPr>
        <sz val="11"/>
        <color theme="1" tint="0.249977111117893"/>
        <rFont val="Nunito Light"/>
      </rPr>
      <t xml:space="preserve"> die je kan stellen om op basis daarvan alle data in dit dashboard te kunnen aanvullen. De vragen dienen als inspiratie en kunnen aangepast worden naar de situatie van jouw organisatie. </t>
    </r>
  </si>
  <si>
    <t>Tabblad 8: Voorbeeldvragenlijst voor medewerkers</t>
  </si>
  <si>
    <r>
      <t xml:space="preserve">Weet je niet goed hoe te beginnen aan het opstellen van een vragenlijst? In </t>
    </r>
    <r>
      <rPr>
        <b/>
        <sz val="11"/>
        <color theme="1" tint="0.249977111117893"/>
        <rFont val="Nunito"/>
      </rPr>
      <t>tabblad 8. Voorbeeldvragenlijst</t>
    </r>
    <r>
      <rPr>
        <sz val="11"/>
        <color theme="1" tint="0.249977111117893"/>
        <rFont val="Nunito Light"/>
      </rPr>
      <t xml:space="preserve"> vind je inspiratie!</t>
    </r>
  </si>
  <si>
    <t>Aanwezigheid op de vestiging</t>
  </si>
  <si>
    <t xml:space="preserve">Hoeveel dagen per week werk je gemiddeld op [vestiging]? </t>
  </si>
  <si>
    <t>5 dagen of meer per week, 4 dagen per week, 3 dagen per week, 2 dagen per week, 1 dag per week, Minder dan 1 dag per week (minstens 5 keer per jaar, Ik werk nooit op de vestiging</t>
  </si>
  <si>
    <r>
      <t xml:space="preserve">Hoeveel dagen per week doe je gemiddeld aan telewerk? 
</t>
    </r>
    <r>
      <rPr>
        <sz val="9"/>
        <color theme="1" tint="0.249977111117893"/>
        <rFont val="Nunito Light"/>
      </rPr>
      <t>Met telewerken, bedoelen we werken vanop afstand, op een andere locatie dan de vestiging (thuis, satellietkantoor, coworking space, …)</t>
    </r>
  </si>
  <si>
    <t xml:space="preserve">Nooit, 1 dag per week, 2 dagen per week, 3 dagen per week </t>
  </si>
  <si>
    <t>Wat is jouw voornaamste verplaatsingsgedrag?</t>
  </si>
  <si>
    <t>1. Enkel voor medewerkers die min. 2 dagen per week op de vestiging zijn.
2. Slechts 1 antwoord mogelijk.</t>
  </si>
  <si>
    <t>1. Enkel voor medewerkers die &lt; 2 dagen per week op de vestiging zijn
2. Slechts 1 antwoord mogelijk.</t>
  </si>
  <si>
    <t>Ik werk meestal van thuis uit, Ik werk meestal vanop een andere locatie (niet op de vestiging of thuis), Ik vertrek meestal vanaf thuis op verplaatsing, Anders, nl: …</t>
  </si>
  <si>
    <t>1. Enkel voor medewerkers die min. 2 dagen per week op de vestiging zijn.
2. Enkel voor medewerkers met hoofdvervoermiddel (Bedrijfs)wagen of Motor-/bromfiets.
3. Meerdere antwoorden mogelijk.</t>
  </si>
  <si>
    <r>
      <t xml:space="preserve">Hoe vaak maak je dienstverplaatsingen? 
</t>
    </r>
    <r>
      <rPr>
        <i/>
        <sz val="9"/>
        <color theme="1" tint="0.249977111117893"/>
        <rFont val="Nunito Light"/>
      </rPr>
      <t>Een dienstverplaatsing is een verplaatsing voor het werk en tijdens de werkuren naar een bestemming weg van de vestiging.</t>
    </r>
  </si>
  <si>
    <t>Nooit, Meerdere keren per jaar, Maandelijks, Wekelijks, Dagelijks</t>
  </si>
  <si>
    <t>Hoe verplaats jij je voor jouw dienstverplaatsingen?</t>
  </si>
  <si>
    <t>Ik gebruik altijd de wagen, Ik wissel af tussen de wagen en duurzame vervoermodi (te voet, fiets, openbaar vervoer of carpool met collega's), Ik gebruik (bijna) altijd duurzame vervoermodi (te voet, fiets, openbaar vervoer of carpool met collega's)</t>
  </si>
  <si>
    <t>Welk(e) vervoermiddel(en) gebruik je voor jouw dienstverplaatsingen?</t>
  </si>
  <si>
    <t>Te voet, Fiets, Trein, Bus/tram, Carpool</t>
  </si>
  <si>
    <r>
      <t xml:space="preserve">Wat is je hoofdvervoermiddel?
</t>
    </r>
    <r>
      <rPr>
        <sz val="9"/>
        <color theme="1" tint="0.249977111117893"/>
        <rFont val="Nunito Light"/>
      </rPr>
      <t>Dit is het vervoermiddel dat je het vaakst gebruikt en waarmee je de langste afstand aflegt.</t>
    </r>
  </si>
  <si>
    <t>Bij problemen met de leesbaarheid van de tekst of grafieken, kan het sluiten en openen van het Excel-bestand of het in- en uitzoomen een oplossing zijn.</t>
  </si>
  <si>
    <t>1. Enkel voor medewerkers die min. 2 dagen per week op de vestiging zijn.
2. Niet voor de medewerkers die "Nooit" dienstverplaatsingen maken.
3. Niet voor medewerkers die "Ik gebruik altijd de wagen" aangeduid hebben.
4. Meerdere antwoorden mogelijk.</t>
  </si>
  <si>
    <t>1. Enkel voor medewerkers die min. 2 dagen per week op de vestiging zijn.
2. Niet voor de medewerkers die Nooit dienstverplaatsingen maken.
3. Slechts 1 antwoord mogelijk.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</si>
</sst>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7" x14ac:knownFonts="1">
    <font>
      <sz val="11"/>
      <color theme="1"/>
      <name val="Calibri"/>
      <family val="2"/>
      <scheme val="minor"/>
    </font>
    <font>
      <sz val="11"/>
      <color theme="1"/>
      <name val="Calibri"/>
      <family val="2"/>
      <scheme val="minor"/>
    </font>
    <font>
      <sz val="11"/>
      <color theme="1"/>
      <name val="Nunito Light"/>
    </font>
    <font>
      <sz val="10"/>
      <color theme="1"/>
      <name val="Nunito Light"/>
    </font>
    <font>
      <sz val="10"/>
      <color theme="1"/>
      <name val="Calibri"/>
      <family val="2"/>
      <scheme val="minor"/>
    </font>
    <font>
      <sz val="9"/>
      <color theme="1"/>
      <name val="Nunito Light"/>
    </font>
    <font>
      <sz val="9"/>
      <name val="Nunito Light"/>
    </font>
    <font>
      <sz val="12"/>
      <color rgb="FFC00000"/>
      <name val="Calibri"/>
      <family val="2"/>
      <scheme val="minor"/>
    </font>
    <font>
      <sz val="12"/>
      <color rgb="FFF6B13F"/>
      <name val="Calibri"/>
      <family val="2"/>
      <scheme val="minor"/>
    </font>
    <font>
      <sz val="12"/>
      <color rgb="FFFF8080"/>
      <name val="Calibri"/>
      <family val="2"/>
      <scheme val="minor"/>
    </font>
    <font>
      <sz val="12"/>
      <color rgb="FF002060"/>
      <name val="Calibri"/>
      <family val="2"/>
      <scheme val="minor"/>
    </font>
    <font>
      <sz val="12"/>
      <color rgb="FF00B0F0"/>
      <name val="Calibri"/>
      <family val="2"/>
      <scheme val="minor"/>
    </font>
    <font>
      <sz val="12"/>
      <color rgb="FF2B5A25"/>
      <name val="Calibri"/>
      <family val="2"/>
      <scheme val="minor"/>
    </font>
    <font>
      <sz val="12"/>
      <color rgb="FF408537"/>
      <name val="Calibri"/>
      <family val="2"/>
      <scheme val="minor"/>
    </font>
    <font>
      <sz val="12"/>
      <color rgb="FF77C46E"/>
      <name val="Calibri"/>
      <family val="2"/>
      <scheme val="minor"/>
    </font>
    <font>
      <sz val="12"/>
      <color rgb="FFD2EBCF"/>
      <name val="Calibri"/>
      <family val="2"/>
      <scheme val="minor"/>
    </font>
    <font>
      <sz val="10"/>
      <color theme="1"/>
      <name val="Nunito Black"/>
    </font>
    <font>
      <sz val="24"/>
      <color theme="0"/>
      <name val="Nunito Black"/>
    </font>
    <font>
      <b/>
      <sz val="10"/>
      <color theme="1" tint="0.249977111117893"/>
      <name val="Nunito Light"/>
    </font>
    <font>
      <b/>
      <sz val="11"/>
      <color theme="0"/>
      <name val="Nunito Black"/>
    </font>
    <font>
      <sz val="9"/>
      <color theme="1"/>
      <name val="Nunito Black"/>
    </font>
    <font>
      <sz val="11"/>
      <color rgb="FF000000"/>
      <name val="Calibri"/>
      <family val="2"/>
    </font>
    <font>
      <b/>
      <sz val="11"/>
      <color theme="1"/>
      <name val="Calibri"/>
      <family val="2"/>
      <scheme val="minor"/>
    </font>
    <font>
      <sz val="11"/>
      <color theme="0"/>
      <name val="Calibri"/>
      <family val="2"/>
      <scheme val="minor"/>
    </font>
    <font>
      <sz val="9"/>
      <name val="Nunito Black"/>
    </font>
    <font>
      <sz val="8"/>
      <color theme="1"/>
      <name val="Calibri"/>
      <family val="2"/>
      <scheme val="minor"/>
    </font>
    <font>
      <sz val="8"/>
      <color theme="1"/>
      <name val="Nunito Light"/>
    </font>
    <font>
      <sz val="10"/>
      <color theme="0"/>
      <name val="Nunito Black"/>
    </font>
    <font>
      <sz val="11"/>
      <color theme="0"/>
      <name val="Nunito Black"/>
    </font>
    <font>
      <sz val="12"/>
      <color theme="0" tint="-0.14999847407452621"/>
      <name val="Calibri"/>
      <family val="2"/>
      <scheme val="minor"/>
    </font>
    <font>
      <b/>
      <sz val="16"/>
      <color theme="0"/>
      <name val="Nunito Black"/>
    </font>
    <font>
      <b/>
      <sz val="14"/>
      <color theme="1" tint="0.249977111117893"/>
      <name val="Nunito Black"/>
    </font>
    <font>
      <sz val="11"/>
      <color theme="4"/>
      <name val="Calibri"/>
      <family val="2"/>
      <scheme val="minor"/>
    </font>
    <font>
      <b/>
      <sz val="10"/>
      <color theme="1" tint="0.249977111117893"/>
      <name val="Nunito Black"/>
    </font>
    <font>
      <sz val="9"/>
      <name val="Calibri"/>
      <family val="2"/>
      <scheme val="minor"/>
    </font>
    <font>
      <sz val="9"/>
      <color theme="1"/>
      <name val="Nunito ExtraBold"/>
    </font>
    <font>
      <b/>
      <sz val="9"/>
      <color theme="0" tint="-4.9989318521683403E-2"/>
      <name val="Nunito"/>
    </font>
    <font>
      <sz val="22"/>
      <color theme="0"/>
      <name val="Nunito Black"/>
    </font>
    <font>
      <sz val="10"/>
      <name val="Nunito"/>
    </font>
    <font>
      <sz val="28"/>
      <color theme="7"/>
      <name val="Calibri"/>
      <family val="2"/>
    </font>
    <font>
      <sz val="9"/>
      <color theme="1" tint="0.249977111117893"/>
      <name val="Nunito"/>
    </font>
    <font>
      <sz val="22"/>
      <color theme="7"/>
      <name val="Calibri"/>
      <family val="2"/>
      <scheme val="minor"/>
    </font>
    <font>
      <sz val="22"/>
      <color theme="5"/>
      <name val="Calibri"/>
      <family val="2"/>
      <scheme val="minor"/>
    </font>
    <font>
      <sz val="22"/>
      <color rgb="FFFF8080"/>
      <name val="Calibri"/>
      <family val="2"/>
      <scheme val="minor"/>
    </font>
    <font>
      <sz val="22"/>
      <color theme="8"/>
      <name val="Calibri"/>
      <family val="2"/>
      <scheme val="minor"/>
    </font>
    <font>
      <sz val="22"/>
      <color rgb="FF00B0F0"/>
      <name val="Calibri"/>
      <family val="2"/>
      <scheme val="minor"/>
    </font>
    <font>
      <sz val="22"/>
      <color theme="9"/>
      <name val="Calibri"/>
      <family val="2"/>
      <scheme val="minor"/>
    </font>
    <font>
      <sz val="22"/>
      <color rgb="FF3A7831"/>
      <name val="Calibri"/>
      <family val="2"/>
      <scheme val="minor"/>
    </font>
    <font>
      <sz val="22"/>
      <color rgb="FFBCE2B8"/>
      <name val="Calibri"/>
      <family val="2"/>
      <scheme val="minor"/>
    </font>
    <font>
      <sz val="22"/>
      <color theme="2"/>
      <name val="Calibri"/>
      <family val="2"/>
      <scheme val="minor"/>
    </font>
    <font>
      <sz val="22"/>
      <color theme="4"/>
      <name val="Calibri"/>
      <family val="2"/>
      <scheme val="minor"/>
    </font>
    <font>
      <sz val="22"/>
      <color theme="2" tint="0.59999389629810485"/>
      <name val="Calibri"/>
      <family val="2"/>
      <scheme val="minor"/>
    </font>
    <font>
      <sz val="22"/>
      <color theme="6"/>
      <name val="Calibri"/>
      <family val="2"/>
      <scheme val="minor"/>
    </font>
    <font>
      <sz val="9"/>
      <color theme="0"/>
      <name val="Nunito Light"/>
    </font>
    <font>
      <sz val="22"/>
      <color rgb="FFC00000"/>
      <name val="Calibri"/>
      <family val="2"/>
      <scheme val="minor"/>
    </font>
    <font>
      <sz val="11"/>
      <color theme="0"/>
      <name val="Roboto Black"/>
    </font>
    <font>
      <sz val="11"/>
      <color theme="1"/>
      <name val="Nunito Black"/>
    </font>
    <font>
      <vertAlign val="superscript"/>
      <sz val="8"/>
      <color theme="1"/>
      <name val="Nunito Light"/>
    </font>
    <font>
      <i/>
      <sz val="11"/>
      <color theme="1"/>
      <name val="Nunito Light"/>
    </font>
    <font>
      <sz val="9"/>
      <color theme="5"/>
      <name val="Nunito Black"/>
    </font>
    <font>
      <i/>
      <u/>
      <sz val="11"/>
      <color theme="1"/>
      <name val="Nunito Light"/>
    </font>
    <font>
      <sz val="14"/>
      <color theme="0"/>
      <name val="Nunito Black"/>
    </font>
    <font>
      <sz val="11"/>
      <color theme="4"/>
      <name val="Nunito Black"/>
    </font>
    <font>
      <sz val="11"/>
      <color theme="4" tint="0.39997558519241921"/>
      <name val="Nunito Black"/>
    </font>
    <font>
      <sz val="11"/>
      <color theme="2"/>
      <name val="Nunito Black"/>
    </font>
    <font>
      <sz val="11"/>
      <color theme="5"/>
      <name val="Nunito Black"/>
    </font>
    <font>
      <sz val="11"/>
      <name val="Calibri"/>
      <family val="2"/>
      <scheme val="minor"/>
    </font>
    <font>
      <sz val="8"/>
      <name val="Nunito Light"/>
    </font>
    <font>
      <sz val="22"/>
      <color rgb="FF466A68"/>
      <name val="Calibri"/>
      <family val="2"/>
      <scheme val="minor"/>
    </font>
    <font>
      <sz val="22"/>
      <color rgb="FF6ABD5F"/>
      <name val="Calibri"/>
      <family val="2"/>
      <scheme val="minor"/>
    </font>
    <font>
      <sz val="6"/>
      <color theme="0"/>
      <name val="Nunito Light"/>
    </font>
    <font>
      <sz val="11"/>
      <color theme="7"/>
      <name val="Nunito Light"/>
    </font>
    <font>
      <sz val="24"/>
      <color theme="7"/>
      <name val="Nunito Black"/>
    </font>
    <font>
      <u/>
      <sz val="11"/>
      <color theme="10"/>
      <name val="Calibri"/>
      <family val="2"/>
      <scheme val="minor"/>
    </font>
    <font>
      <u/>
      <sz val="11"/>
      <color theme="10"/>
      <name val="Nunito Light"/>
    </font>
    <font>
      <sz val="9"/>
      <color theme="4"/>
      <name val="Nunito Black"/>
    </font>
    <font>
      <b/>
      <sz val="10"/>
      <color theme="0"/>
      <name val="Nunito Light"/>
    </font>
    <font>
      <sz val="24"/>
      <color rgb="FFFF0000"/>
      <name val="Nunito Black"/>
    </font>
    <font>
      <sz val="9"/>
      <color theme="0"/>
      <name val="Nunito"/>
    </font>
    <font>
      <sz val="9"/>
      <name val="Nunito"/>
    </font>
    <font>
      <b/>
      <sz val="8"/>
      <color theme="1"/>
      <name val="Nunito Black"/>
    </font>
    <font>
      <sz val="22"/>
      <color rgb="FFF6B13F"/>
      <name val="Calibri"/>
      <family val="2"/>
      <scheme val="minor"/>
    </font>
    <font>
      <sz val="22"/>
      <color rgb="FF002060"/>
      <name val="Calibri"/>
      <family val="2"/>
      <scheme val="minor"/>
    </font>
    <font>
      <sz val="22"/>
      <color rgb="FFBFBFBF"/>
      <name val="Calibri"/>
      <family val="2"/>
      <scheme val="minor"/>
    </font>
    <font>
      <b/>
      <sz val="16"/>
      <color theme="1" tint="0.249977111117893"/>
      <name val="Nunito Black"/>
    </font>
    <font>
      <sz val="12"/>
      <color theme="7"/>
      <name val="Nunito Black"/>
    </font>
    <font>
      <b/>
      <sz val="9"/>
      <color theme="7"/>
      <name val="Nunito Black"/>
    </font>
    <font>
      <sz val="8"/>
      <color theme="2"/>
      <name val="Nunito Light"/>
    </font>
    <font>
      <b/>
      <sz val="8"/>
      <color theme="1"/>
      <name val="Nunito Light"/>
    </font>
    <font>
      <sz val="8"/>
      <color theme="5"/>
      <name val="Nunito Black"/>
    </font>
    <font>
      <sz val="8"/>
      <color theme="4"/>
      <name val="Nunito Black"/>
    </font>
    <font>
      <sz val="14"/>
      <name val="Nunito Black"/>
    </font>
    <font>
      <sz val="16"/>
      <name val="Nunito Black"/>
    </font>
    <font>
      <b/>
      <sz val="9"/>
      <color theme="7"/>
      <name val="Nunito"/>
    </font>
    <font>
      <sz val="8"/>
      <color theme="5"/>
      <name val="Nunito Light"/>
    </font>
    <font>
      <sz val="8"/>
      <color theme="4"/>
      <name val="Nunito Light"/>
    </font>
    <font>
      <sz val="9"/>
      <color theme="7"/>
      <name val="Nunito Black"/>
    </font>
    <font>
      <sz val="8"/>
      <color theme="7"/>
      <name val="Calibri"/>
      <family val="2"/>
      <scheme val="minor"/>
    </font>
    <font>
      <sz val="8"/>
      <color theme="7"/>
      <name val="Nunito Black"/>
    </font>
    <font>
      <sz val="11"/>
      <color rgb="FF00B0F0"/>
      <name val="Calibri"/>
      <family val="2"/>
      <scheme val="minor"/>
    </font>
    <font>
      <b/>
      <sz val="10"/>
      <color theme="1" tint="0.499984740745262"/>
      <name val="Nunito ExtraBold"/>
    </font>
    <font>
      <sz val="10"/>
      <color theme="1" tint="0.249977111117893"/>
      <name val="Nunito"/>
    </font>
    <font>
      <i/>
      <sz val="10"/>
      <color theme="1" tint="0.249977111117893"/>
      <name val="Nunito"/>
    </font>
    <font>
      <b/>
      <sz val="10"/>
      <color theme="1" tint="0.249977111117893"/>
      <name val="Nunito"/>
    </font>
    <font>
      <sz val="11"/>
      <color theme="1" tint="0.249977111117893"/>
      <name val="Nunito Black"/>
    </font>
    <font>
      <sz val="11"/>
      <color theme="1" tint="0.249977111117893"/>
      <name val="Nunito ExtraBold"/>
    </font>
    <font>
      <sz val="11"/>
      <color theme="1" tint="0.249977111117893"/>
      <name val="Nunito Light"/>
    </font>
    <font>
      <b/>
      <sz val="11"/>
      <color theme="1" tint="0.249977111117893"/>
      <name val="Nunito"/>
    </font>
    <font>
      <sz val="11"/>
      <color theme="1" tint="0.249977111117893"/>
      <name val="Calibri"/>
      <family val="2"/>
      <scheme val="minor"/>
    </font>
    <font>
      <b/>
      <vertAlign val="superscript"/>
      <sz val="11"/>
      <color theme="1" tint="0.249977111117893"/>
      <name val="Nunito"/>
    </font>
    <font>
      <sz val="14"/>
      <color theme="1" tint="0.249977111117893"/>
      <name val="Nunito Black"/>
    </font>
    <font>
      <u/>
      <sz val="11"/>
      <color theme="1" tint="0.249977111117893"/>
      <name val="Nunito Light"/>
    </font>
    <font>
      <i/>
      <sz val="11"/>
      <color theme="1" tint="0.249977111117893"/>
      <name val="Nunito Black"/>
    </font>
    <font>
      <i/>
      <sz val="11"/>
      <color theme="1" tint="0.249977111117893"/>
      <name val="Nunito Light"/>
    </font>
    <font>
      <i/>
      <u/>
      <sz val="11"/>
      <color theme="1" tint="0.249977111117893"/>
      <name val="Nunito Light"/>
    </font>
    <font>
      <sz val="8"/>
      <color theme="1" tint="0.249977111117893"/>
      <name val="Nunito Light"/>
    </font>
    <font>
      <sz val="8"/>
      <color theme="1" tint="0.249977111117893"/>
      <name val="Nunito Black"/>
    </font>
    <font>
      <b/>
      <sz val="11"/>
      <color theme="1" tint="0.249977111117893"/>
      <name val="Nunito Light"/>
    </font>
    <font>
      <sz val="10"/>
      <color theme="4" tint="-0.499984740745262"/>
      <name val="Nunito Light"/>
    </font>
    <font>
      <b/>
      <sz val="10"/>
      <color theme="4" tint="-0.499984740745262"/>
      <name val="Nunito Black"/>
    </font>
    <font>
      <b/>
      <sz val="10"/>
      <color theme="4" tint="-0.499984740745262"/>
      <name val="Nunito Light"/>
    </font>
    <font>
      <sz val="22"/>
      <color theme="5" tint="0.39997558519241921"/>
      <name val="Calibri"/>
      <family val="2"/>
      <scheme val="minor"/>
    </font>
    <font>
      <sz val="22"/>
      <color theme="5" tint="0.59999389629810485"/>
      <name val="Calibri"/>
      <family val="2"/>
      <scheme val="minor"/>
    </font>
    <font>
      <b/>
      <sz val="9"/>
      <color theme="1" tint="0.249977111117893"/>
      <name val="Nunito"/>
    </font>
    <font>
      <sz val="22"/>
      <color theme="7" tint="-0.499984740745262"/>
      <name val="Calibri"/>
      <family val="2"/>
      <scheme val="minor"/>
    </font>
    <font>
      <sz val="8"/>
      <color theme="0"/>
      <name val="Nunito Light"/>
    </font>
    <font>
      <sz val="8"/>
      <color theme="1" tint="0.34998626667073579"/>
      <name val="Nunito Light"/>
    </font>
    <font>
      <sz val="22"/>
      <color theme="0" tint="-0.14999847407452621"/>
      <name val="Calibri"/>
      <family val="2"/>
      <scheme val="minor"/>
    </font>
    <font>
      <sz val="22"/>
      <color rgb="FF7030A0"/>
      <name val="Calibri"/>
      <family val="2"/>
      <scheme val="minor"/>
    </font>
    <font>
      <sz val="11"/>
      <color rgb="FF334E4C"/>
      <name val="Nunito Light"/>
    </font>
    <font>
      <u/>
      <sz val="11"/>
      <color rgb="FF334E4C"/>
      <name val="Nunito Light"/>
    </font>
    <font>
      <sz val="11"/>
      <color rgb="FFFF0000"/>
      <name val="Nunito Light"/>
    </font>
    <font>
      <i/>
      <sz val="11"/>
      <color rgb="FFFF0000"/>
      <name val="Calibri"/>
      <family val="2"/>
      <scheme val="minor"/>
    </font>
    <font>
      <b/>
      <sz val="8"/>
      <color theme="1" tint="0.249977111117893"/>
      <name val="Nunito Black"/>
    </font>
    <font>
      <b/>
      <sz val="14"/>
      <color theme="0"/>
      <name val="Nunito Black"/>
    </font>
    <font>
      <b/>
      <sz val="14"/>
      <color theme="7"/>
      <name val="Nunito Black"/>
    </font>
    <font>
      <sz val="14"/>
      <color theme="1"/>
      <name val="Calibri"/>
      <family val="2"/>
      <scheme val="minor"/>
    </font>
    <font>
      <sz val="14"/>
      <color theme="0"/>
      <name val="Calibri"/>
      <family val="2"/>
      <scheme val="minor"/>
    </font>
    <font>
      <i/>
      <sz val="8"/>
      <name val="Nunito Light"/>
    </font>
    <font>
      <i/>
      <sz val="8"/>
      <color theme="1" tint="0.249977111117893"/>
      <name val="Nunito"/>
    </font>
    <font>
      <i/>
      <sz val="14"/>
      <color theme="1" tint="0.249977111117893"/>
      <name val="Nunito Black"/>
    </font>
    <font>
      <b/>
      <sz val="12"/>
      <color theme="0"/>
      <name val="Nunito Black"/>
    </font>
    <font>
      <b/>
      <sz val="8"/>
      <color theme="5"/>
      <name val="Nunito Black"/>
    </font>
    <font>
      <sz val="11"/>
      <color theme="6"/>
      <name val="Nunito Light"/>
    </font>
    <font>
      <b/>
      <sz val="11"/>
      <color theme="5"/>
      <name val="Nunito"/>
    </font>
    <font>
      <b/>
      <sz val="11"/>
      <color theme="6"/>
      <name val="Nunito"/>
    </font>
    <font>
      <i/>
      <sz val="10"/>
      <color theme="1" tint="0.249977111117893"/>
      <name val="Nunito Light"/>
    </font>
    <font>
      <sz val="11"/>
      <color rgb="FFC00000"/>
      <name val="Calibri"/>
      <family val="2"/>
      <scheme val="minor"/>
    </font>
    <font>
      <sz val="11"/>
      <color theme="1" tint="0.249977111117893"/>
      <name val="Nunito"/>
    </font>
    <font>
      <b/>
      <i/>
      <sz val="11"/>
      <color rgb="FFFF0000"/>
      <name val="Calibri"/>
      <family val="2"/>
      <scheme val="minor"/>
    </font>
    <font>
      <vertAlign val="superscript"/>
      <sz val="11"/>
      <color theme="1" tint="0.249977111117893"/>
      <name val="Nunito Light"/>
    </font>
    <font>
      <vertAlign val="superscript"/>
      <sz val="8"/>
      <name val="Nunito Light"/>
    </font>
    <font>
      <b/>
      <u/>
      <sz val="11"/>
      <color theme="10"/>
      <name val="Nunito"/>
    </font>
    <font>
      <i/>
      <u/>
      <sz val="11"/>
      <color theme="10"/>
      <name val="Nunito Light"/>
    </font>
    <font>
      <i/>
      <sz val="10"/>
      <color theme="0" tint="-0.499984740745262"/>
      <name val="Nunito Light"/>
    </font>
    <font>
      <sz val="9"/>
      <color theme="1" tint="0.249977111117893"/>
      <name val="Nunito Light"/>
    </font>
    <font>
      <i/>
      <sz val="9"/>
      <color theme="1" tint="0.249977111117893"/>
      <name val="Nunito Light"/>
    </font>
  </fonts>
  <fills count="17">
    <fill>
      <patternFill patternType="none"/>
    </fill>
    <fill>
      <patternFill patternType="gray125"/>
    </fill>
    <fill>
      <patternFill patternType="solid">
        <fgColor theme="4"/>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theme="9"/>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FEF"/>
        <bgColor indexed="64"/>
      </patternFill>
    </fill>
    <fill>
      <patternFill patternType="solid">
        <fgColor theme="9" tint="0.79998168889431442"/>
        <bgColor indexed="64"/>
      </patternFill>
    </fill>
    <fill>
      <patternFill patternType="solid">
        <fgColor theme="6"/>
        <bgColor indexed="64"/>
      </patternFill>
    </fill>
    <fill>
      <patternFill patternType="solid">
        <fgColor theme="5"/>
        <bgColor indexed="64"/>
      </patternFill>
    </fill>
    <fill>
      <patternFill patternType="solid">
        <fgColor theme="3" tint="0.249977111117893"/>
        <bgColor indexed="64"/>
      </patternFill>
    </fill>
    <fill>
      <patternFill patternType="solid">
        <fgColor rgb="FF466A68"/>
        <bgColor indexed="64"/>
      </patternFill>
    </fill>
  </fills>
  <borders count="32">
    <border>
      <left/>
      <right/>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bottom style="thin">
        <color theme="2"/>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right/>
      <top style="thin">
        <color theme="4"/>
      </top>
      <bottom style="thin">
        <color theme="4"/>
      </bottom>
      <diagonal/>
    </border>
    <border>
      <left/>
      <right/>
      <top/>
      <bottom style="thick">
        <color theme="4"/>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right style="thin">
        <color theme="2"/>
      </right>
      <top style="thin">
        <color theme="2"/>
      </top>
      <bottom/>
      <diagonal/>
    </border>
    <border>
      <left style="medium">
        <color theme="7"/>
      </left>
      <right style="medium">
        <color theme="7"/>
      </right>
      <top style="medium">
        <color theme="7"/>
      </top>
      <bottom style="medium">
        <color theme="7"/>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thin">
        <color theme="4"/>
      </left>
      <right/>
      <top style="thin">
        <color theme="4"/>
      </top>
      <bottom/>
      <diagonal/>
    </border>
    <border>
      <left/>
      <right style="thin">
        <color theme="4"/>
      </right>
      <top style="thin">
        <color theme="4"/>
      </top>
      <bottom/>
      <diagonal/>
    </border>
    <border>
      <left/>
      <right style="medium">
        <color theme="7"/>
      </right>
      <top/>
      <bottom/>
      <diagonal/>
    </border>
  </borders>
  <cellStyleXfs count="5">
    <xf numFmtId="0" fontId="0" fillId="0" borderId="0"/>
    <xf numFmtId="9" fontId="1" fillId="0" borderId="0" applyFont="0" applyFill="0" applyBorder="0" applyAlignment="0" applyProtection="0"/>
    <xf numFmtId="0" fontId="21" fillId="0" borderId="0"/>
    <xf numFmtId="9" fontId="21" fillId="0" borderId="0" applyFont="0" applyFill="0" applyBorder="0" applyAlignment="0" applyProtection="0"/>
    <xf numFmtId="0" fontId="73" fillId="0" borderId="0" applyNumberFormat="0" applyFill="0" applyBorder="0" applyAlignment="0" applyProtection="0"/>
  </cellStyleXfs>
  <cellXfs count="583">
    <xf numFmtId="0" fontId="0" fillId="0" borderId="0" xfId="0"/>
    <xf numFmtId="0" fontId="0" fillId="0" borderId="0" xfId="0" applyProtection="1">
      <protection locked="0" hidden="1"/>
    </xf>
    <xf numFmtId="0" fontId="0" fillId="0" borderId="0" xfId="0" applyAlignment="1" applyProtection="1">
      <alignment vertical="center"/>
      <protection locked="0" hidden="1"/>
    </xf>
    <xf numFmtId="0" fontId="3" fillId="0" borderId="0" xfId="0" applyFont="1" applyAlignment="1" applyProtection="1">
      <alignment vertical="center"/>
      <protection locked="0" hidden="1"/>
    </xf>
    <xf numFmtId="0" fontId="5" fillId="0" borderId="6" xfId="0" applyFont="1" applyBorder="1" applyAlignment="1" applyProtection="1">
      <alignment horizontal="center" vertical="center"/>
      <protection locked="0" hidden="1"/>
    </xf>
    <xf numFmtId="0" fontId="25" fillId="0" borderId="0" xfId="0" applyFont="1" applyAlignment="1" applyProtection="1">
      <alignment vertical="center"/>
      <protection locked="0" hidden="1"/>
    </xf>
    <xf numFmtId="0" fontId="23" fillId="0" borderId="1" xfId="0" applyFont="1" applyBorder="1" applyAlignment="1" applyProtection="1">
      <alignment vertical="center"/>
      <protection hidden="1"/>
    </xf>
    <xf numFmtId="1" fontId="35" fillId="4" borderId="6" xfId="0" applyNumberFormat="1" applyFont="1" applyFill="1" applyBorder="1" applyAlignment="1" applyProtection="1">
      <alignment horizontal="center" vertical="center"/>
      <protection hidden="1"/>
    </xf>
    <xf numFmtId="9" fontId="5" fillId="4" borderId="6" xfId="1" applyFont="1" applyFill="1" applyBorder="1" applyAlignment="1" applyProtection="1">
      <alignment horizontal="center" vertical="center"/>
      <protection hidden="1"/>
    </xf>
    <xf numFmtId="0" fontId="5" fillId="5" borderId="6" xfId="0" applyFont="1" applyFill="1" applyBorder="1" applyAlignment="1" applyProtection="1">
      <alignment horizontal="center" vertical="center"/>
      <protection locked="0" hidden="1"/>
    </xf>
    <xf numFmtId="0" fontId="5" fillId="4" borderId="6" xfId="0" applyFont="1" applyFill="1" applyBorder="1" applyAlignment="1" applyProtection="1">
      <alignment horizontal="center" vertical="center"/>
      <protection hidden="1"/>
    </xf>
    <xf numFmtId="0" fontId="5" fillId="4" borderId="6" xfId="0" applyFont="1" applyFill="1" applyBorder="1" applyAlignment="1" applyProtection="1">
      <alignment vertical="center"/>
      <protection hidden="1"/>
    </xf>
    <xf numFmtId="164" fontId="23" fillId="0" borderId="1" xfId="0" applyNumberFormat="1" applyFont="1" applyBorder="1" applyAlignment="1" applyProtection="1">
      <alignment vertical="center"/>
      <protection hidden="1"/>
    </xf>
    <xf numFmtId="1" fontId="20" fillId="4" borderId="6" xfId="0" applyNumberFormat="1" applyFont="1" applyFill="1" applyBorder="1" applyAlignment="1" applyProtection="1">
      <alignment horizontal="center" vertical="center"/>
      <protection hidden="1"/>
    </xf>
    <xf numFmtId="9" fontId="20" fillId="4" borderId="6" xfId="1" applyFont="1" applyFill="1" applyBorder="1" applyAlignment="1" applyProtection="1">
      <alignment horizontal="center" vertical="center"/>
      <protection hidden="1"/>
    </xf>
    <xf numFmtId="9" fontId="59" fillId="9" borderId="6" xfId="1" applyFont="1" applyFill="1" applyBorder="1" applyAlignment="1" applyProtection="1">
      <alignment horizontal="center" vertical="center"/>
      <protection hidden="1"/>
    </xf>
    <xf numFmtId="9" fontId="75" fillId="6" borderId="6" xfId="1" applyFont="1" applyFill="1" applyBorder="1" applyAlignment="1" applyProtection="1">
      <alignment horizontal="center" vertical="center"/>
      <protection hidden="1"/>
    </xf>
    <xf numFmtId="1" fontId="75" fillId="6" borderId="6" xfId="1" applyNumberFormat="1" applyFont="1" applyFill="1" applyBorder="1" applyAlignment="1" applyProtection="1">
      <alignment horizontal="center" vertical="center"/>
      <protection hidden="1"/>
    </xf>
    <xf numFmtId="0" fontId="87" fillId="7" borderId="0" xfId="0" applyFont="1" applyFill="1" applyAlignment="1" applyProtection="1">
      <alignment vertical="center"/>
      <protection hidden="1"/>
    </xf>
    <xf numFmtId="1" fontId="20" fillId="4" borderId="7" xfId="0" applyNumberFormat="1" applyFont="1" applyFill="1" applyBorder="1" applyAlignment="1" applyProtection="1">
      <alignment horizontal="center" vertical="center"/>
      <protection hidden="1"/>
    </xf>
    <xf numFmtId="0" fontId="59" fillId="9" borderId="6" xfId="0" applyFont="1" applyFill="1" applyBorder="1" applyAlignment="1" applyProtection="1">
      <alignment horizontal="right" vertical="center"/>
      <protection hidden="1"/>
    </xf>
    <xf numFmtId="0" fontId="75" fillId="6" borderId="6" xfId="0" applyFont="1" applyFill="1" applyBorder="1" applyAlignment="1" applyProtection="1">
      <alignment horizontal="right" vertical="center"/>
      <protection hidden="1"/>
    </xf>
    <xf numFmtId="1" fontId="96" fillId="4" borderId="6" xfId="0" applyNumberFormat="1" applyFont="1" applyFill="1" applyBorder="1" applyAlignment="1" applyProtection="1">
      <alignment horizontal="center" vertical="center"/>
      <protection hidden="1"/>
    </xf>
    <xf numFmtId="0" fontId="93" fillId="10" borderId="17" xfId="0" applyFont="1" applyFill="1" applyBorder="1" applyAlignment="1" applyProtection="1">
      <alignment horizontal="center" vertical="center" wrapText="1"/>
      <protection locked="0" hidden="1"/>
    </xf>
    <xf numFmtId="1" fontId="96" fillId="0" borderId="0" xfId="0" applyNumberFormat="1" applyFont="1" applyAlignment="1" applyProtection="1">
      <alignment horizontal="center" vertical="center"/>
      <protection hidden="1"/>
    </xf>
    <xf numFmtId="0" fontId="0" fillId="0" borderId="0" xfId="0" applyAlignment="1" applyProtection="1">
      <alignment vertical="center"/>
      <protection hidden="1"/>
    </xf>
    <xf numFmtId="0" fontId="3" fillId="0" borderId="0" xfId="0" applyFont="1" applyAlignment="1" applyProtection="1">
      <alignment vertical="center"/>
      <protection hidden="1"/>
    </xf>
    <xf numFmtId="0" fontId="0" fillId="0" borderId="1" xfId="0" applyBorder="1" applyAlignment="1" applyProtection="1">
      <alignment vertical="center"/>
      <protection hidden="1"/>
    </xf>
    <xf numFmtId="0" fontId="30" fillId="0" borderId="0" xfId="0" applyFont="1" applyAlignment="1" applyProtection="1">
      <alignment horizontal="center" vertical="center"/>
      <protection hidden="1"/>
    </xf>
    <xf numFmtId="0" fontId="30" fillId="0" borderId="2" xfId="0" applyFont="1" applyBorder="1" applyAlignment="1" applyProtection="1">
      <alignment horizontal="center" vertical="center"/>
      <protection hidden="1"/>
    </xf>
    <xf numFmtId="0" fontId="31" fillId="0" borderId="1" xfId="0" applyFont="1" applyBorder="1" applyAlignment="1" applyProtection="1">
      <alignment vertical="center"/>
      <protection hidden="1"/>
    </xf>
    <xf numFmtId="0" fontId="31" fillId="0" borderId="0" xfId="0" applyFont="1" applyAlignment="1" applyProtection="1">
      <alignment horizontal="center" vertical="center"/>
      <protection hidden="1"/>
    </xf>
    <xf numFmtId="0" fontId="100" fillId="4" borderId="18" xfId="0" applyFont="1" applyFill="1" applyBorder="1" applyAlignment="1" applyProtection="1">
      <alignment horizontal="right" vertical="center" wrapText="1" readingOrder="1"/>
      <protection hidden="1"/>
    </xf>
    <xf numFmtId="1" fontId="100" fillId="4" borderId="19" xfId="0" applyNumberFormat="1" applyFont="1" applyFill="1" applyBorder="1" applyAlignment="1" applyProtection="1">
      <alignment horizontal="left" vertical="center"/>
      <protection hidden="1"/>
    </xf>
    <xf numFmtId="9" fontId="38" fillId="0" borderId="0" xfId="1" applyFont="1" applyBorder="1" applyAlignment="1" applyProtection="1">
      <alignment horizontal="center" vertical="center"/>
      <protection hidden="1"/>
    </xf>
    <xf numFmtId="9" fontId="3" fillId="0" borderId="0" xfId="1" applyFont="1" applyBorder="1" applyAlignment="1" applyProtection="1">
      <alignment vertical="center"/>
      <protection hidden="1"/>
    </xf>
    <xf numFmtId="9" fontId="38" fillId="0" borderId="0" xfId="1" applyFont="1" applyFill="1" applyBorder="1" applyAlignment="1" applyProtection="1">
      <alignment horizontal="center" vertical="center"/>
      <protection hidden="1"/>
    </xf>
    <xf numFmtId="9" fontId="3" fillId="0" borderId="0" xfId="1" applyFont="1" applyFill="1" applyBorder="1" applyAlignment="1" applyProtection="1">
      <alignment vertical="center"/>
      <protection hidden="1"/>
    </xf>
    <xf numFmtId="0" fontId="3" fillId="5" borderId="0" xfId="0" applyFont="1" applyFill="1" applyAlignment="1" applyProtection="1">
      <alignment vertical="center"/>
      <protection hidden="1"/>
    </xf>
    <xf numFmtId="0" fontId="0" fillId="5" borderId="0" xfId="0" applyFill="1" applyAlignment="1" applyProtection="1">
      <alignment vertical="center"/>
      <protection hidden="1"/>
    </xf>
    <xf numFmtId="0" fontId="40" fillId="0" borderId="0" xfId="0" applyFont="1" applyAlignment="1" applyProtection="1">
      <alignment vertical="center"/>
      <protection hidden="1"/>
    </xf>
    <xf numFmtId="9" fontId="16" fillId="0" borderId="0" xfId="1" applyFont="1" applyBorder="1" applyAlignment="1" applyProtection="1">
      <alignment vertical="center"/>
      <protection hidden="1"/>
    </xf>
    <xf numFmtId="9" fontId="24" fillId="0" borderId="0" xfId="1" applyFont="1" applyBorder="1" applyAlignment="1" applyProtection="1">
      <alignment vertical="center"/>
      <protection hidden="1"/>
    </xf>
    <xf numFmtId="0" fontId="0" fillId="0" borderId="2" xfId="0" applyBorder="1" applyAlignment="1" applyProtection="1">
      <alignment vertical="center"/>
      <protection hidden="1"/>
    </xf>
    <xf numFmtId="0" fontId="19" fillId="0" borderId="2" xfId="0" applyFont="1" applyBorder="1" applyAlignment="1" applyProtection="1">
      <alignment vertical="center"/>
      <protection hidden="1"/>
    </xf>
    <xf numFmtId="0" fontId="42" fillId="0" borderId="0" xfId="0" applyFont="1" applyAlignment="1" applyProtection="1">
      <alignment horizontal="right" vertical="center"/>
      <protection hidden="1"/>
    </xf>
    <xf numFmtId="0" fontId="46" fillId="0" borderId="0" xfId="0" applyFont="1" applyAlignment="1" applyProtection="1">
      <alignment horizontal="right" vertical="center"/>
      <protection hidden="1"/>
    </xf>
    <xf numFmtId="0" fontId="23" fillId="0" borderId="0" xfId="0" applyFont="1" applyAlignment="1" applyProtection="1">
      <alignment vertical="center"/>
      <protection hidden="1"/>
    </xf>
    <xf numFmtId="0" fontId="4" fillId="0" borderId="3" xfId="0" applyFont="1" applyBorder="1" applyProtection="1">
      <protection hidden="1"/>
    </xf>
    <xf numFmtId="0" fontId="0" fillId="0" borderId="4" xfId="0" applyBorder="1" applyAlignment="1" applyProtection="1">
      <alignment vertical="center"/>
      <protection hidden="1"/>
    </xf>
    <xf numFmtId="0" fontId="3" fillId="0" borderId="4" xfId="0" applyFont="1" applyBorder="1" applyAlignment="1" applyProtection="1">
      <alignment vertical="center"/>
      <protection hidden="1"/>
    </xf>
    <xf numFmtId="0" fontId="0" fillId="0" borderId="5" xfId="0" applyBorder="1" applyAlignment="1" applyProtection="1">
      <alignment vertical="center"/>
      <protection hidden="1"/>
    </xf>
    <xf numFmtId="0" fontId="4" fillId="0" borderId="0" xfId="0" applyFont="1" applyProtection="1">
      <protection hidden="1"/>
    </xf>
    <xf numFmtId="0" fontId="0" fillId="0" borderId="0" xfId="0" applyProtection="1">
      <protection hidden="1"/>
    </xf>
    <xf numFmtId="0" fontId="20" fillId="0" borderId="0" xfId="0" applyFont="1" applyAlignment="1" applyProtection="1">
      <alignment horizontal="center" vertical="center"/>
      <protection hidden="1"/>
    </xf>
    <xf numFmtId="0" fontId="0" fillId="0" borderId="2" xfId="0" applyBorder="1" applyProtection="1">
      <protection hidden="1"/>
    </xf>
    <xf numFmtId="0" fontId="32" fillId="0" borderId="4" xfId="0" applyFont="1" applyBorder="1" applyProtection="1">
      <protection hidden="1"/>
    </xf>
    <xf numFmtId="0" fontId="0" fillId="0" borderId="4" xfId="0" applyBorder="1" applyProtection="1">
      <protection hidden="1"/>
    </xf>
    <xf numFmtId="0" fontId="31" fillId="0" borderId="2" xfId="0" applyFont="1" applyBorder="1" applyAlignment="1" applyProtection="1">
      <alignment vertical="center"/>
      <protection hidden="1"/>
    </xf>
    <xf numFmtId="0" fontId="52" fillId="0" borderId="0" xfId="0" applyFont="1" applyAlignment="1" applyProtection="1">
      <alignment horizontal="right" vertical="center"/>
      <protection hidden="1"/>
    </xf>
    <xf numFmtId="0" fontId="0" fillId="0" borderId="1" xfId="0" applyBorder="1" applyProtection="1">
      <protection hidden="1"/>
    </xf>
    <xf numFmtId="0" fontId="4" fillId="0" borderId="1" xfId="0" applyFont="1" applyBorder="1" applyProtection="1">
      <protection hidden="1"/>
    </xf>
    <xf numFmtId="0" fontId="0" fillId="0" borderId="3" xfId="0" applyBorder="1" applyProtection="1">
      <protection hidden="1"/>
    </xf>
    <xf numFmtId="0" fontId="0" fillId="0" borderId="5" xfId="0" applyBorder="1" applyProtection="1">
      <protection hidden="1"/>
    </xf>
    <xf numFmtId="0" fontId="0" fillId="5" borderId="0" xfId="0" applyFill="1" applyProtection="1">
      <protection hidden="1"/>
    </xf>
    <xf numFmtId="9" fontId="0" fillId="5" borderId="0" xfId="1" applyFont="1" applyFill="1" applyProtection="1">
      <protection hidden="1"/>
    </xf>
    <xf numFmtId="0" fontId="5" fillId="0" borderId="0" xfId="0" applyFont="1" applyAlignment="1" applyProtection="1">
      <alignment vertical="center"/>
      <protection hidden="1"/>
    </xf>
    <xf numFmtId="9" fontId="5" fillId="0" borderId="0" xfId="1" applyFont="1" applyAlignment="1" applyProtection="1">
      <alignment vertical="center"/>
      <protection hidden="1"/>
    </xf>
    <xf numFmtId="0" fontId="20" fillId="0" borderId="0" xfId="0" applyFont="1" applyAlignment="1" applyProtection="1">
      <alignment vertical="center"/>
      <protection hidden="1"/>
    </xf>
    <xf numFmtId="9" fontId="20" fillId="0" borderId="0" xfId="1" applyFont="1" applyAlignment="1" applyProtection="1">
      <alignment vertical="center"/>
      <protection hidden="1"/>
    </xf>
    <xf numFmtId="0" fontId="85" fillId="0" borderId="0" xfId="0" applyFont="1" applyAlignment="1" applyProtection="1">
      <alignment horizontal="left" vertical="center"/>
      <protection hidden="1"/>
    </xf>
    <xf numFmtId="0" fontId="17" fillId="0" borderId="0" xfId="0" applyFont="1" applyAlignment="1" applyProtection="1">
      <alignment horizontal="center" vertical="center"/>
      <protection hidden="1"/>
    </xf>
    <xf numFmtId="0" fontId="17" fillId="0" borderId="0" xfId="0" applyFont="1" applyAlignment="1" applyProtection="1">
      <alignment vertical="center"/>
      <protection hidden="1"/>
    </xf>
    <xf numFmtId="0" fontId="71" fillId="5" borderId="0" xfId="0" applyFont="1" applyFill="1" applyAlignment="1" applyProtection="1">
      <alignment vertical="center"/>
      <protection hidden="1"/>
    </xf>
    <xf numFmtId="0" fontId="72" fillId="5" borderId="0" xfId="0" applyFont="1" applyFill="1" applyAlignment="1" applyProtection="1">
      <alignment horizontal="center" vertical="center"/>
      <protection hidden="1"/>
    </xf>
    <xf numFmtId="0" fontId="17" fillId="5" borderId="0" xfId="0" applyFont="1" applyFill="1" applyAlignment="1" applyProtection="1">
      <alignment horizontal="center" vertical="center"/>
      <protection hidden="1"/>
    </xf>
    <xf numFmtId="0" fontId="61" fillId="5" borderId="24" xfId="0" applyFont="1" applyFill="1" applyBorder="1" applyAlignment="1" applyProtection="1">
      <alignment horizontal="center" vertical="top"/>
      <protection hidden="1"/>
    </xf>
    <xf numFmtId="0" fontId="61" fillId="5" borderId="24" xfId="0" applyFont="1" applyFill="1" applyBorder="1" applyAlignment="1" applyProtection="1">
      <alignment horizontal="center" vertical="center"/>
      <protection hidden="1"/>
    </xf>
    <xf numFmtId="0" fontId="61" fillId="5" borderId="0" xfId="0" applyFont="1" applyFill="1" applyAlignment="1" applyProtection="1">
      <alignment horizontal="center" vertical="top"/>
      <protection hidden="1"/>
    </xf>
    <xf numFmtId="0" fontId="61" fillId="5" borderId="0" xfId="0" applyFont="1" applyFill="1" applyAlignment="1" applyProtection="1">
      <alignment horizontal="center" vertical="center"/>
      <protection hidden="1"/>
    </xf>
    <xf numFmtId="0" fontId="61" fillId="2" borderId="21" xfId="0" applyFont="1" applyFill="1" applyBorder="1" applyAlignment="1" applyProtection="1">
      <alignment horizontal="center" vertical="top"/>
      <protection hidden="1"/>
    </xf>
    <xf numFmtId="0" fontId="61" fillId="5" borderId="22" xfId="0" applyFont="1" applyFill="1" applyBorder="1" applyAlignment="1" applyProtection="1">
      <alignment horizontal="center" vertical="center"/>
      <protection hidden="1"/>
    </xf>
    <xf numFmtId="0" fontId="61" fillId="5" borderId="30" xfId="0" applyFont="1" applyFill="1" applyBorder="1" applyAlignment="1" applyProtection="1">
      <alignment horizontal="center" vertical="center"/>
      <protection hidden="1"/>
    </xf>
    <xf numFmtId="0" fontId="105" fillId="3" borderId="0" xfId="0" applyFont="1" applyFill="1" applyAlignment="1" applyProtection="1">
      <alignment horizontal="left" vertical="center" indent="1"/>
      <protection hidden="1"/>
    </xf>
    <xf numFmtId="0" fontId="106" fillId="3" borderId="0" xfId="0" applyFont="1" applyFill="1" applyAlignment="1" applyProtection="1">
      <alignment vertical="center"/>
      <protection hidden="1"/>
    </xf>
    <xf numFmtId="0" fontId="106" fillId="3" borderId="2" xfId="0" applyFont="1" applyFill="1" applyBorder="1" applyAlignment="1" applyProtection="1">
      <alignment vertical="center"/>
      <protection hidden="1"/>
    </xf>
    <xf numFmtId="0" fontId="26" fillId="5" borderId="0" xfId="0" applyFont="1" applyFill="1" applyAlignment="1" applyProtection="1">
      <alignment vertical="center" wrapText="1"/>
      <protection hidden="1"/>
    </xf>
    <xf numFmtId="0" fontId="105" fillId="5" borderId="0" xfId="0" applyFont="1" applyFill="1" applyAlignment="1" applyProtection="1">
      <alignment horizontal="left" vertical="center" indent="1"/>
      <protection hidden="1"/>
    </xf>
    <xf numFmtId="0" fontId="105" fillId="5" borderId="0" xfId="0" applyFont="1" applyFill="1" applyProtection="1">
      <protection hidden="1"/>
    </xf>
    <xf numFmtId="0" fontId="106" fillId="5" borderId="2" xfId="0" applyFont="1" applyFill="1" applyBorder="1" applyProtection="1">
      <protection hidden="1"/>
    </xf>
    <xf numFmtId="0" fontId="106" fillId="5" borderId="0" xfId="0" applyFont="1" applyFill="1" applyAlignment="1" applyProtection="1">
      <alignment horizontal="left" vertical="top" wrapText="1" indent="1"/>
      <protection hidden="1"/>
    </xf>
    <xf numFmtId="0" fontId="106" fillId="5" borderId="2" xfId="0" applyFont="1" applyFill="1" applyBorder="1" applyAlignment="1" applyProtection="1">
      <alignment horizontal="left" vertical="top" wrapText="1" indent="1"/>
      <protection hidden="1"/>
    </xf>
    <xf numFmtId="0" fontId="2" fillId="5" borderId="0" xfId="0" applyFont="1" applyFill="1" applyAlignment="1" applyProtection="1">
      <alignment vertical="top" wrapText="1"/>
      <protection hidden="1"/>
    </xf>
    <xf numFmtId="0" fontId="106" fillId="5" borderId="0" xfId="0" applyFont="1" applyFill="1" applyAlignment="1" applyProtection="1">
      <alignment horizontal="left" indent="1"/>
      <protection hidden="1"/>
    </xf>
    <xf numFmtId="0" fontId="106" fillId="5" borderId="0" xfId="0" applyFont="1" applyFill="1" applyAlignment="1" applyProtection="1">
      <alignment horizontal="left" vertical="top" wrapText="1"/>
      <protection hidden="1"/>
    </xf>
    <xf numFmtId="0" fontId="108" fillId="5" borderId="0" xfId="0" applyFont="1" applyFill="1" applyProtection="1">
      <protection hidden="1"/>
    </xf>
    <xf numFmtId="0" fontId="106" fillId="5" borderId="2" xfId="0" applyFont="1" applyFill="1" applyBorder="1" applyAlignment="1" applyProtection="1">
      <alignment horizontal="left" vertical="top" wrapText="1"/>
      <protection hidden="1"/>
    </xf>
    <xf numFmtId="0" fontId="107" fillId="5" borderId="0" xfId="0" applyFont="1" applyFill="1" applyProtection="1">
      <protection hidden="1"/>
    </xf>
    <xf numFmtId="0" fontId="106" fillId="5" borderId="0" xfId="0" applyFont="1" applyFill="1" applyProtection="1">
      <protection hidden="1"/>
    </xf>
    <xf numFmtId="0" fontId="22" fillId="5" borderId="0" xfId="0" applyFont="1" applyFill="1" applyProtection="1">
      <protection hidden="1"/>
    </xf>
    <xf numFmtId="0" fontId="105" fillId="3" borderId="0" xfId="0" applyFont="1" applyFill="1" applyProtection="1">
      <protection hidden="1"/>
    </xf>
    <xf numFmtId="0" fontId="106" fillId="3" borderId="2" xfId="0" applyFont="1" applyFill="1" applyBorder="1" applyProtection="1">
      <protection hidden="1"/>
    </xf>
    <xf numFmtId="0" fontId="2" fillId="5" borderId="0" xfId="0" applyFont="1" applyFill="1" applyProtection="1">
      <protection hidden="1"/>
    </xf>
    <xf numFmtId="0" fontId="106" fillId="5" borderId="2" xfId="0" applyFont="1" applyFill="1" applyBorder="1" applyAlignment="1" applyProtection="1">
      <alignment horizontal="left" indent="1"/>
      <protection hidden="1"/>
    </xf>
    <xf numFmtId="0" fontId="106" fillId="5" borderId="0" xfId="0" applyFont="1" applyFill="1" applyAlignment="1" applyProtection="1">
      <alignment horizontal="left" vertical="top" indent="1"/>
      <protection hidden="1"/>
    </xf>
    <xf numFmtId="0" fontId="106" fillId="5" borderId="0" xfId="0" applyFont="1" applyFill="1" applyAlignment="1" applyProtection="1">
      <alignment vertical="top"/>
      <protection hidden="1"/>
    </xf>
    <xf numFmtId="0" fontId="106" fillId="3" borderId="0" xfId="0" applyFont="1" applyFill="1" applyProtection="1">
      <protection hidden="1"/>
    </xf>
    <xf numFmtId="0" fontId="106" fillId="5" borderId="0" xfId="0" applyFont="1" applyFill="1" applyAlignment="1" applyProtection="1">
      <alignment horizontal="left" wrapText="1" indent="1"/>
      <protection hidden="1"/>
    </xf>
    <xf numFmtId="0" fontId="106" fillId="5" borderId="2" xfId="0" applyFont="1" applyFill="1" applyBorder="1" applyAlignment="1" applyProtection="1">
      <alignment horizontal="left" wrapText="1" indent="1"/>
      <protection hidden="1"/>
    </xf>
    <xf numFmtId="0" fontId="106" fillId="5" borderId="0" xfId="0" applyFont="1" applyFill="1" applyAlignment="1" applyProtection="1">
      <alignment horizontal="left" vertical="center" wrapText="1" indent="1"/>
      <protection hidden="1"/>
    </xf>
    <xf numFmtId="0" fontId="106" fillId="5" borderId="2" xfId="0" applyFont="1" applyFill="1" applyBorder="1" applyAlignment="1" applyProtection="1">
      <alignment horizontal="left" vertical="center" wrapText="1" indent="1"/>
      <protection hidden="1"/>
    </xf>
    <xf numFmtId="0" fontId="106" fillId="5" borderId="4" xfId="0" applyFont="1" applyFill="1" applyBorder="1" applyProtection="1">
      <protection hidden="1"/>
    </xf>
    <xf numFmtId="0" fontId="106" fillId="5" borderId="4" xfId="0" applyFont="1" applyFill="1" applyBorder="1" applyAlignment="1" applyProtection="1">
      <alignment horizontal="left" wrapText="1"/>
      <protection hidden="1"/>
    </xf>
    <xf numFmtId="0" fontId="106" fillId="5" borderId="5" xfId="0" applyFont="1" applyFill="1" applyBorder="1" applyAlignment="1" applyProtection="1">
      <alignment horizontal="left" wrapText="1"/>
      <protection hidden="1"/>
    </xf>
    <xf numFmtId="0" fontId="28" fillId="5" borderId="0" xfId="0" applyFont="1" applyFill="1" applyAlignment="1" applyProtection="1">
      <alignment horizontal="center" vertical="top"/>
      <protection hidden="1"/>
    </xf>
    <xf numFmtId="0" fontId="2" fillId="5" borderId="0" xfId="0" applyFont="1" applyFill="1" applyAlignment="1" applyProtection="1">
      <alignment horizontal="left" wrapText="1"/>
      <protection hidden="1"/>
    </xf>
    <xf numFmtId="0" fontId="28" fillId="2" borderId="0" xfId="0" applyFont="1" applyFill="1" applyAlignment="1" applyProtection="1">
      <alignment vertical="top" wrapText="1"/>
      <protection hidden="1"/>
    </xf>
    <xf numFmtId="0" fontId="0" fillId="5" borderId="22" xfId="0" applyFill="1" applyBorder="1" applyProtection="1">
      <protection hidden="1"/>
    </xf>
    <xf numFmtId="0" fontId="2" fillId="5" borderId="22" xfId="0" applyFont="1" applyFill="1" applyBorder="1" applyAlignment="1" applyProtection="1">
      <alignment vertical="top" wrapText="1"/>
      <protection hidden="1"/>
    </xf>
    <xf numFmtId="0" fontId="2" fillId="5" borderId="30" xfId="0" applyFont="1" applyFill="1" applyBorder="1" applyAlignment="1" applyProtection="1">
      <alignment vertical="top" wrapText="1"/>
      <protection hidden="1"/>
    </xf>
    <xf numFmtId="0" fontId="28" fillId="2" borderId="0" xfId="0" applyFont="1" applyFill="1" applyAlignment="1" applyProtection="1">
      <alignment horizontal="center" vertical="top" wrapText="1"/>
      <protection hidden="1"/>
    </xf>
    <xf numFmtId="0" fontId="110" fillId="5" borderId="0" xfId="0" applyFont="1" applyFill="1" applyAlignment="1" applyProtection="1">
      <alignment horizontal="center" vertical="center"/>
      <protection hidden="1"/>
    </xf>
    <xf numFmtId="0" fontId="110" fillId="5" borderId="2" xfId="0" applyFont="1" applyFill="1" applyBorder="1" applyAlignment="1" applyProtection="1">
      <alignment horizontal="center" vertical="center"/>
      <protection hidden="1"/>
    </xf>
    <xf numFmtId="0" fontId="2" fillId="5" borderId="0" xfId="0" applyFont="1" applyFill="1" applyAlignment="1" applyProtection="1">
      <alignment horizontal="left" vertical="center" wrapText="1"/>
      <protection hidden="1"/>
    </xf>
    <xf numFmtId="0" fontId="28" fillId="2" borderId="3" xfId="0" applyFont="1" applyFill="1" applyBorder="1" applyAlignment="1" applyProtection="1">
      <alignment horizontal="center" vertical="top" wrapText="1"/>
      <protection hidden="1"/>
    </xf>
    <xf numFmtId="0" fontId="2" fillId="5" borderId="4" xfId="0" applyFont="1" applyFill="1" applyBorder="1" applyProtection="1">
      <protection hidden="1"/>
    </xf>
    <xf numFmtId="0" fontId="2" fillId="5" borderId="4" xfId="0" applyFont="1" applyFill="1" applyBorder="1" applyAlignment="1" applyProtection="1">
      <alignment horizontal="left" wrapText="1"/>
      <protection hidden="1"/>
    </xf>
    <xf numFmtId="0" fontId="2" fillId="5" borderId="5" xfId="0" applyFont="1" applyFill="1" applyBorder="1" applyAlignment="1" applyProtection="1">
      <alignment horizontal="left" wrapText="1"/>
      <protection hidden="1"/>
    </xf>
    <xf numFmtId="0" fontId="28" fillId="2" borderId="29" xfId="0" applyFont="1" applyFill="1" applyBorder="1" applyAlignment="1" applyProtection="1">
      <alignment vertical="top" wrapText="1"/>
      <protection hidden="1"/>
    </xf>
    <xf numFmtId="0" fontId="0" fillId="5" borderId="30" xfId="0" applyFill="1" applyBorder="1" applyProtection="1">
      <protection hidden="1"/>
    </xf>
    <xf numFmtId="0" fontId="106" fillId="5" borderId="0" xfId="0" applyFont="1" applyFill="1" applyAlignment="1" applyProtection="1">
      <alignment vertical="center" wrapText="1"/>
      <protection hidden="1"/>
    </xf>
    <xf numFmtId="0" fontId="106" fillId="5" borderId="2" xfId="0" applyFont="1" applyFill="1" applyBorder="1" applyAlignment="1" applyProtection="1">
      <alignment vertical="center" wrapText="1"/>
      <protection hidden="1"/>
    </xf>
    <xf numFmtId="0" fontId="106" fillId="5" borderId="0" xfId="0" applyFont="1" applyFill="1" applyAlignment="1" applyProtection="1">
      <alignment vertical="center"/>
      <protection hidden="1"/>
    </xf>
    <xf numFmtId="0" fontId="106" fillId="5" borderId="0" xfId="0" applyFont="1" applyFill="1" applyAlignment="1" applyProtection="1">
      <alignment horizontal="left" vertical="center" wrapText="1"/>
      <protection hidden="1"/>
    </xf>
    <xf numFmtId="0" fontId="106" fillId="5" borderId="2" xfId="0" applyFont="1" applyFill="1" applyBorder="1" applyAlignment="1" applyProtection="1">
      <alignment horizontal="left" vertical="center" wrapText="1"/>
      <protection hidden="1"/>
    </xf>
    <xf numFmtId="0" fontId="106" fillId="5" borderId="0" xfId="0" applyFont="1" applyFill="1" applyAlignment="1" applyProtection="1">
      <alignment horizontal="left" vertical="center"/>
      <protection hidden="1"/>
    </xf>
    <xf numFmtId="0" fontId="108" fillId="5" borderId="0" xfId="0" applyFont="1" applyFill="1" applyAlignment="1" applyProtection="1">
      <alignment vertical="center"/>
      <protection hidden="1"/>
    </xf>
    <xf numFmtId="0" fontId="108" fillId="5" borderId="2" xfId="0" applyFont="1" applyFill="1" applyBorder="1" applyAlignment="1" applyProtection="1">
      <alignment vertical="center"/>
      <protection hidden="1"/>
    </xf>
    <xf numFmtId="0" fontId="4" fillId="5" borderId="0" xfId="0" applyFont="1" applyFill="1" applyAlignment="1" applyProtection="1">
      <alignment horizontal="left" wrapText="1"/>
      <protection hidden="1"/>
    </xf>
    <xf numFmtId="0" fontId="106" fillId="5" borderId="0" xfId="0" applyFont="1" applyFill="1" applyAlignment="1" applyProtection="1">
      <alignment vertical="top" wrapText="1"/>
      <protection hidden="1"/>
    </xf>
    <xf numFmtId="0" fontId="99" fillId="5" borderId="0" xfId="0" applyFont="1" applyFill="1" applyProtection="1">
      <protection hidden="1"/>
    </xf>
    <xf numFmtId="0" fontId="2" fillId="5" borderId="4" xfId="0" applyFont="1" applyFill="1" applyBorder="1" applyAlignment="1" applyProtection="1">
      <alignment horizontal="left" vertical="center" wrapText="1"/>
      <protection hidden="1"/>
    </xf>
    <xf numFmtId="0" fontId="2" fillId="5" borderId="4" xfId="0" applyFont="1" applyFill="1" applyBorder="1" applyAlignment="1" applyProtection="1">
      <alignment horizontal="left" vertical="center"/>
      <protection hidden="1"/>
    </xf>
    <xf numFmtId="0" fontId="2" fillId="5" borderId="5" xfId="0" applyFont="1" applyFill="1" applyBorder="1" applyAlignment="1" applyProtection="1">
      <alignment horizontal="left" vertical="center" wrapText="1"/>
      <protection hidden="1"/>
    </xf>
    <xf numFmtId="0" fontId="111" fillId="5" borderId="0" xfId="4" applyFont="1" applyFill="1" applyBorder="1" applyAlignment="1" applyProtection="1">
      <alignment horizontal="left"/>
      <protection hidden="1"/>
    </xf>
    <xf numFmtId="0" fontId="106" fillId="5" borderId="0" xfId="0" applyFont="1" applyFill="1" applyAlignment="1" applyProtection="1">
      <alignment horizontal="left" vertical="top"/>
      <protection hidden="1"/>
    </xf>
    <xf numFmtId="0" fontId="106" fillId="5" borderId="2" xfId="0" applyFont="1" applyFill="1" applyBorder="1" applyAlignment="1" applyProtection="1">
      <alignment horizontal="left" vertical="top"/>
      <protection hidden="1"/>
    </xf>
    <xf numFmtId="0" fontId="106" fillId="5" borderId="0" xfId="0" applyFont="1" applyFill="1" applyAlignment="1" applyProtection="1">
      <alignment horizontal="left" wrapText="1"/>
      <protection hidden="1"/>
    </xf>
    <xf numFmtId="0" fontId="106" fillId="5" borderId="2" xfId="0" applyFont="1" applyFill="1" applyBorder="1" applyAlignment="1" applyProtection="1">
      <alignment horizontal="left" wrapText="1"/>
      <protection hidden="1"/>
    </xf>
    <xf numFmtId="0" fontId="56" fillId="5" borderId="0" xfId="0" applyFont="1" applyFill="1" applyProtection="1">
      <protection hidden="1"/>
    </xf>
    <xf numFmtId="0" fontId="2" fillId="5" borderId="2" xfId="0" applyFont="1" applyFill="1" applyBorder="1" applyProtection="1">
      <protection hidden="1"/>
    </xf>
    <xf numFmtId="0" fontId="62" fillId="5" borderId="0" xfId="0" applyFont="1" applyFill="1" applyAlignment="1" applyProtection="1">
      <alignment horizontal="left" indent="1"/>
      <protection hidden="1"/>
    </xf>
    <xf numFmtId="0" fontId="58" fillId="5" borderId="0" xfId="0" applyFont="1" applyFill="1" applyProtection="1">
      <protection hidden="1"/>
    </xf>
    <xf numFmtId="0" fontId="60" fillId="5" borderId="2" xfId="0" applyFont="1" applyFill="1" applyBorder="1" applyProtection="1">
      <protection hidden="1"/>
    </xf>
    <xf numFmtId="0" fontId="112" fillId="5" borderId="0" xfId="0" applyFont="1" applyFill="1" applyAlignment="1" applyProtection="1">
      <alignment horizontal="left" indent="1"/>
      <protection hidden="1"/>
    </xf>
    <xf numFmtId="0" fontId="113" fillId="5" borderId="0" xfId="0" applyFont="1" applyFill="1" applyProtection="1">
      <protection hidden="1"/>
    </xf>
    <xf numFmtId="0" fontId="114" fillId="5" borderId="2" xfId="0" applyFont="1" applyFill="1" applyBorder="1" applyProtection="1">
      <protection hidden="1"/>
    </xf>
    <xf numFmtId="0" fontId="106" fillId="5" borderId="0" xfId="0" applyFont="1" applyFill="1" applyAlignment="1" applyProtection="1">
      <alignment wrapText="1"/>
      <protection hidden="1"/>
    </xf>
    <xf numFmtId="0" fontId="106" fillId="5" borderId="2" xfId="0" applyFont="1" applyFill="1" applyBorder="1" applyAlignment="1" applyProtection="1">
      <alignment wrapText="1"/>
      <protection hidden="1"/>
    </xf>
    <xf numFmtId="0" fontId="108" fillId="5" borderId="2" xfId="0" applyFont="1" applyFill="1" applyBorder="1" applyProtection="1">
      <protection hidden="1"/>
    </xf>
    <xf numFmtId="0" fontId="115" fillId="5" borderId="0" xfId="0" applyFont="1" applyFill="1" applyAlignment="1" applyProtection="1">
      <alignment horizontal="left" vertical="center" indent="1"/>
      <protection hidden="1"/>
    </xf>
    <xf numFmtId="0" fontId="115" fillId="5" borderId="0" xfId="0" applyFont="1" applyFill="1" applyAlignment="1" applyProtection="1">
      <alignment vertical="center"/>
      <protection hidden="1"/>
    </xf>
    <xf numFmtId="0" fontId="106" fillId="5" borderId="2" xfId="0" applyFont="1" applyFill="1" applyBorder="1" applyAlignment="1" applyProtection="1">
      <alignment vertical="center"/>
      <protection hidden="1"/>
    </xf>
    <xf numFmtId="0" fontId="116" fillId="5" borderId="0" xfId="0" applyFont="1" applyFill="1" applyAlignment="1" applyProtection="1">
      <alignment horizontal="left" vertical="center" indent="1"/>
      <protection hidden="1"/>
    </xf>
    <xf numFmtId="0" fontId="90" fillId="5" borderId="0" xfId="0" applyFont="1" applyFill="1" applyAlignment="1" applyProtection="1">
      <alignment horizontal="left" vertical="center" indent="1"/>
      <protection hidden="1"/>
    </xf>
    <xf numFmtId="0" fontId="26" fillId="5" borderId="0" xfId="0" applyFont="1" applyFill="1" applyAlignment="1" applyProtection="1">
      <alignment vertical="center"/>
      <protection hidden="1"/>
    </xf>
    <xf numFmtId="0" fontId="2" fillId="5" borderId="0" xfId="0" applyFont="1" applyFill="1" applyAlignment="1" applyProtection="1">
      <alignment horizontal="left"/>
      <protection hidden="1"/>
    </xf>
    <xf numFmtId="0" fontId="115" fillId="5" borderId="0" xfId="0" applyFont="1" applyFill="1" applyProtection="1">
      <protection hidden="1"/>
    </xf>
    <xf numFmtId="0" fontId="106" fillId="5" borderId="0" xfId="0" applyFont="1" applyFill="1" applyAlignment="1" applyProtection="1">
      <alignment horizontal="left"/>
      <protection hidden="1"/>
    </xf>
    <xf numFmtId="0" fontId="2" fillId="5" borderId="0" xfId="0" applyFont="1" applyFill="1" applyAlignment="1" applyProtection="1">
      <alignment wrapText="1"/>
      <protection hidden="1"/>
    </xf>
    <xf numFmtId="0" fontId="2" fillId="5" borderId="2" xfId="0" applyFont="1" applyFill="1" applyBorder="1" applyAlignment="1" applyProtection="1">
      <alignment wrapText="1"/>
      <protection hidden="1"/>
    </xf>
    <xf numFmtId="0" fontId="104" fillId="5" borderId="0" xfId="0" applyFont="1" applyFill="1" applyAlignment="1" applyProtection="1">
      <alignment horizontal="left" indent="1"/>
      <protection hidden="1"/>
    </xf>
    <xf numFmtId="0" fontId="117" fillId="5" borderId="0" xfId="0" applyFont="1" applyFill="1" applyAlignment="1" applyProtection="1">
      <alignment vertical="top" wrapText="1"/>
      <protection hidden="1"/>
    </xf>
    <xf numFmtId="0" fontId="106" fillId="5" borderId="2" xfId="0" applyFont="1" applyFill="1" applyBorder="1" applyAlignment="1" applyProtection="1">
      <alignment vertical="top" wrapText="1"/>
      <protection hidden="1"/>
    </xf>
    <xf numFmtId="0" fontId="2" fillId="5" borderId="0" xfId="0" applyFont="1" applyFill="1" applyAlignment="1" applyProtection="1">
      <alignment vertical="center"/>
      <protection hidden="1"/>
    </xf>
    <xf numFmtId="0" fontId="98" fillId="5" borderId="0" xfId="0" applyFont="1" applyFill="1" applyProtection="1">
      <protection hidden="1"/>
    </xf>
    <xf numFmtId="0" fontId="26" fillId="5" borderId="0" xfId="0" applyFont="1" applyFill="1" applyProtection="1">
      <protection hidden="1"/>
    </xf>
    <xf numFmtId="0" fontId="56" fillId="5" borderId="0" xfId="0" applyFont="1" applyFill="1" applyAlignment="1" applyProtection="1">
      <alignment horizontal="left" vertical="center" indent="1"/>
      <protection hidden="1"/>
    </xf>
    <xf numFmtId="0" fontId="56" fillId="5" borderId="2" xfId="0" applyFont="1" applyFill="1" applyBorder="1" applyAlignment="1" applyProtection="1">
      <alignment horizontal="left" vertical="center" indent="1"/>
      <protection hidden="1"/>
    </xf>
    <xf numFmtId="0" fontId="115" fillId="5" borderId="2" xfId="0" applyFont="1" applyFill="1" applyBorder="1" applyProtection="1">
      <protection hidden="1"/>
    </xf>
    <xf numFmtId="0" fontId="108" fillId="5" borderId="0" xfId="0" applyFont="1" applyFill="1" applyAlignment="1" applyProtection="1">
      <alignment horizontal="left" vertical="center" indent="1"/>
      <protection hidden="1"/>
    </xf>
    <xf numFmtId="0" fontId="108" fillId="5" borderId="0" xfId="0" applyFont="1" applyFill="1" applyAlignment="1" applyProtection="1">
      <alignment horizontal="left" vertical="center"/>
      <protection hidden="1"/>
    </xf>
    <xf numFmtId="0" fontId="0" fillId="5" borderId="0" xfId="0" applyFill="1" applyAlignment="1" applyProtection="1">
      <alignment horizontal="left" indent="1"/>
      <protection hidden="1"/>
    </xf>
    <xf numFmtId="0" fontId="26" fillId="5" borderId="2" xfId="0" applyFont="1" applyFill="1" applyBorder="1" applyProtection="1">
      <protection hidden="1"/>
    </xf>
    <xf numFmtId="0" fontId="106" fillId="5" borderId="2" xfId="0" applyFont="1" applyFill="1" applyBorder="1" applyAlignment="1" applyProtection="1">
      <alignment vertical="top"/>
      <protection hidden="1"/>
    </xf>
    <xf numFmtId="0" fontId="0" fillId="5" borderId="4" xfId="0" applyFill="1" applyBorder="1" applyProtection="1">
      <protection hidden="1"/>
    </xf>
    <xf numFmtId="0" fontId="26" fillId="5" borderId="4" xfId="0" applyFont="1" applyFill="1" applyBorder="1" applyProtection="1">
      <protection hidden="1"/>
    </xf>
    <xf numFmtId="0" fontId="26" fillId="5" borderId="5" xfId="0" applyFont="1" applyFill="1" applyBorder="1" applyProtection="1">
      <protection hidden="1"/>
    </xf>
    <xf numFmtId="0" fontId="26" fillId="5" borderId="22" xfId="0" applyFont="1" applyFill="1" applyBorder="1" applyProtection="1">
      <protection hidden="1"/>
    </xf>
    <xf numFmtId="0" fontId="26" fillId="5" borderId="30" xfId="0" applyFont="1" applyFill="1" applyBorder="1" applyProtection="1">
      <protection hidden="1"/>
    </xf>
    <xf numFmtId="0" fontId="112" fillId="5" borderId="0" xfId="0" applyFont="1" applyFill="1" applyProtection="1">
      <protection hidden="1"/>
    </xf>
    <xf numFmtId="0" fontId="0" fillId="5" borderId="2" xfId="0" applyFill="1" applyBorder="1" applyProtection="1">
      <protection hidden="1"/>
    </xf>
    <xf numFmtId="0" fontId="2" fillId="5" borderId="0" xfId="0" applyFont="1" applyFill="1" applyAlignment="1" applyProtection="1">
      <alignment vertical="top"/>
      <protection hidden="1"/>
    </xf>
    <xf numFmtId="0" fontId="2" fillId="5" borderId="2" xfId="0" applyFont="1" applyFill="1" applyBorder="1" applyAlignment="1" applyProtection="1">
      <alignment vertical="top"/>
      <protection hidden="1"/>
    </xf>
    <xf numFmtId="0" fontId="2" fillId="5" borderId="5" xfId="0" applyFont="1" applyFill="1" applyBorder="1" applyProtection="1">
      <protection hidden="1"/>
    </xf>
    <xf numFmtId="0" fontId="56" fillId="5" borderId="0" xfId="0" applyFont="1" applyFill="1" applyAlignment="1" applyProtection="1">
      <alignment horizontal="center" vertical="top"/>
      <protection hidden="1"/>
    </xf>
    <xf numFmtId="0" fontId="2" fillId="5" borderId="0" xfId="0" applyFont="1" applyFill="1" applyAlignment="1" applyProtection="1">
      <alignment horizontal="center" vertical="top"/>
      <protection hidden="1"/>
    </xf>
    <xf numFmtId="0" fontId="73" fillId="5" borderId="0" xfId="4" applyFill="1" applyProtection="1">
      <protection hidden="1"/>
    </xf>
    <xf numFmtId="0" fontId="37" fillId="5" borderId="0" xfId="0" applyFont="1" applyFill="1" applyAlignment="1" applyProtection="1">
      <alignment vertical="center"/>
      <protection hidden="1"/>
    </xf>
    <xf numFmtId="0" fontId="77" fillId="0" borderId="0" xfId="0" applyFont="1" applyAlignment="1" applyProtection="1">
      <alignment vertical="center"/>
      <protection hidden="1"/>
    </xf>
    <xf numFmtId="0" fontId="2" fillId="0" borderId="0" xfId="0" applyFont="1" applyAlignment="1" applyProtection="1">
      <alignment vertical="center"/>
      <protection hidden="1"/>
    </xf>
    <xf numFmtId="0" fontId="19" fillId="5" borderId="0" xfId="0" applyFont="1" applyFill="1" applyAlignment="1" applyProtection="1">
      <alignment horizontal="center" vertical="center"/>
      <protection hidden="1"/>
    </xf>
    <xf numFmtId="0" fontId="19" fillId="0" borderId="0" xfId="0" applyFont="1" applyAlignment="1" applyProtection="1">
      <alignment horizontal="center" vertical="center"/>
      <protection hidden="1"/>
    </xf>
    <xf numFmtId="0" fontId="33" fillId="5" borderId="0" xfId="0" applyFont="1" applyFill="1" applyAlignment="1" applyProtection="1">
      <alignment horizontal="center" vertical="center"/>
      <protection hidden="1"/>
    </xf>
    <xf numFmtId="0" fontId="33" fillId="0" borderId="0" xfId="0" applyFont="1" applyAlignment="1" applyProtection="1">
      <alignment horizontal="center" vertical="center"/>
      <protection hidden="1"/>
    </xf>
    <xf numFmtId="0" fontId="70" fillId="0" borderId="0" xfId="0" applyFont="1" applyAlignment="1" applyProtection="1">
      <alignment horizontal="center" vertical="center"/>
      <protection hidden="1"/>
    </xf>
    <xf numFmtId="0" fontId="78" fillId="0" borderId="0" xfId="0" applyFont="1" applyAlignment="1" applyProtection="1">
      <alignment horizontal="center" vertical="center"/>
      <protection hidden="1"/>
    </xf>
    <xf numFmtId="0" fontId="18" fillId="5" borderId="0" xfId="0" applyFont="1" applyFill="1" applyAlignment="1" applyProtection="1">
      <alignment horizontal="center" vertical="center" wrapText="1"/>
      <protection hidden="1"/>
    </xf>
    <xf numFmtId="0" fontId="76" fillId="5" borderId="0" xfId="0" applyFont="1" applyFill="1" applyAlignment="1" applyProtection="1">
      <alignment horizontal="left" vertical="center" wrapText="1"/>
      <protection hidden="1"/>
    </xf>
    <xf numFmtId="0" fontId="0" fillId="0" borderId="0" xfId="0" applyAlignment="1" applyProtection="1">
      <alignment wrapText="1"/>
      <protection hidden="1"/>
    </xf>
    <xf numFmtId="0" fontId="25" fillId="0" borderId="0" xfId="0" applyFont="1" applyAlignment="1" applyProtection="1">
      <alignment vertical="center"/>
      <protection hidden="1"/>
    </xf>
    <xf numFmtId="0" fontId="0" fillId="0" borderId="0" xfId="0" applyAlignment="1" applyProtection="1">
      <alignment vertical="center" wrapText="1"/>
      <protection hidden="1"/>
    </xf>
    <xf numFmtId="0" fontId="76" fillId="5" borderId="8" xfId="0" applyFont="1" applyFill="1" applyBorder="1" applyAlignment="1" applyProtection="1">
      <alignment horizontal="left" vertical="center" wrapText="1"/>
      <protection hidden="1"/>
    </xf>
    <xf numFmtId="0" fontId="36" fillId="7" borderId="16" xfId="0" applyFont="1" applyFill="1" applyBorder="1" applyAlignment="1" applyProtection="1">
      <alignment horizontal="center" vertical="center" wrapText="1"/>
      <protection hidden="1"/>
    </xf>
    <xf numFmtId="0" fontId="36" fillId="7" borderId="14" xfId="0" applyFont="1" applyFill="1" applyBorder="1" applyAlignment="1" applyProtection="1">
      <alignment horizontal="center" vertical="center" wrapText="1"/>
      <protection hidden="1"/>
    </xf>
    <xf numFmtId="0" fontId="36" fillId="2" borderId="15" xfId="0" applyFont="1" applyFill="1" applyBorder="1" applyAlignment="1" applyProtection="1">
      <alignment horizontal="center" vertical="center" wrapText="1"/>
      <protection hidden="1"/>
    </xf>
    <xf numFmtId="0" fontId="6" fillId="0" borderId="6" xfId="0" applyFont="1" applyBorder="1" applyAlignment="1" applyProtection="1">
      <alignment vertical="center"/>
      <protection hidden="1"/>
    </xf>
    <xf numFmtId="0" fontId="20" fillId="4" borderId="7" xfId="0" applyFont="1" applyFill="1" applyBorder="1" applyAlignment="1" applyProtection="1">
      <alignment horizontal="right" vertical="center"/>
      <protection hidden="1"/>
    </xf>
    <xf numFmtId="0" fontId="0" fillId="0" borderId="6" xfId="0" applyBorder="1" applyAlignment="1" applyProtection="1">
      <alignment vertical="center"/>
      <protection hidden="1"/>
    </xf>
    <xf numFmtId="0" fontId="80" fillId="0" borderId="6" xfId="0" applyFont="1" applyBorder="1" applyAlignment="1" applyProtection="1">
      <alignment horizontal="center" vertical="center"/>
      <protection hidden="1"/>
    </xf>
    <xf numFmtId="0" fontId="26" fillId="0" borderId="0" xfId="0" applyFont="1" applyAlignment="1" applyProtection="1">
      <alignment vertical="center"/>
      <protection hidden="1"/>
    </xf>
    <xf numFmtId="2" fontId="0" fillId="0" borderId="0" xfId="0" applyNumberFormat="1" applyProtection="1">
      <protection hidden="1"/>
    </xf>
    <xf numFmtId="0" fontId="26" fillId="0" borderId="6" xfId="0" applyFont="1" applyBorder="1" applyAlignment="1" applyProtection="1">
      <alignment vertical="center"/>
      <protection hidden="1"/>
    </xf>
    <xf numFmtId="0" fontId="26" fillId="0" borderId="6" xfId="0" applyFont="1" applyBorder="1" applyAlignment="1" applyProtection="1">
      <alignment horizontal="center" vertical="center"/>
      <protection hidden="1"/>
    </xf>
    <xf numFmtId="0" fontId="89" fillId="0" borderId="6" xfId="0" applyFont="1" applyBorder="1" applyAlignment="1" applyProtection="1">
      <alignment horizontal="right" vertical="center"/>
      <protection hidden="1"/>
    </xf>
    <xf numFmtId="0" fontId="90" fillId="0" borderId="6" xfId="0" applyFont="1" applyBorder="1" applyAlignment="1" applyProtection="1">
      <alignment horizontal="right" vertical="center"/>
      <protection hidden="1"/>
    </xf>
    <xf numFmtId="0" fontId="18" fillId="5" borderId="0" xfId="0" applyFont="1" applyFill="1" applyAlignment="1" applyProtection="1">
      <alignment horizontal="left" vertical="center"/>
      <protection hidden="1"/>
    </xf>
    <xf numFmtId="0" fontId="23" fillId="0" borderId="0" xfId="0" applyFont="1" applyAlignment="1" applyProtection="1">
      <alignment horizontal="center" vertical="center"/>
      <protection hidden="1"/>
    </xf>
    <xf numFmtId="0" fontId="18" fillId="0" borderId="8" xfId="0" applyFont="1" applyBorder="1" applyAlignment="1" applyProtection="1">
      <alignment horizontal="left" vertical="center"/>
      <protection hidden="1"/>
    </xf>
    <xf numFmtId="0" fontId="36" fillId="7" borderId="6" xfId="0" applyFont="1" applyFill="1" applyBorder="1" applyAlignment="1" applyProtection="1">
      <alignment horizontal="center" vertical="center"/>
      <protection hidden="1"/>
    </xf>
    <xf numFmtId="0" fontId="5" fillId="0" borderId="6" xfId="0" applyFont="1" applyBorder="1" applyAlignment="1" applyProtection="1">
      <alignment vertical="center"/>
      <protection hidden="1"/>
    </xf>
    <xf numFmtId="0" fontId="97" fillId="0" borderId="0" xfId="0" applyFont="1" applyAlignment="1" applyProtection="1">
      <alignment vertical="center"/>
      <protection hidden="1"/>
    </xf>
    <xf numFmtId="0" fontId="88" fillId="0" borderId="6" xfId="0" applyFont="1" applyBorder="1" applyAlignment="1" applyProtection="1">
      <alignment horizontal="center" vertical="center"/>
      <protection hidden="1"/>
    </xf>
    <xf numFmtId="0" fontId="26" fillId="4" borderId="6" xfId="0" applyFont="1" applyFill="1" applyBorder="1" applyAlignment="1" applyProtection="1">
      <alignment horizontal="center" vertical="center"/>
      <protection hidden="1"/>
    </xf>
    <xf numFmtId="0" fontId="18" fillId="0" borderId="8" xfId="0" applyFont="1" applyBorder="1" applyAlignment="1" applyProtection="1">
      <alignment horizontal="center" vertical="center"/>
      <protection hidden="1"/>
    </xf>
    <xf numFmtId="0" fontId="36" fillId="7" borderId="6"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right" vertical="center"/>
      <protection hidden="1"/>
    </xf>
    <xf numFmtId="0" fontId="5" fillId="5" borderId="0" xfId="0" applyFont="1" applyFill="1" applyAlignment="1" applyProtection="1">
      <alignment vertical="center"/>
      <protection hidden="1"/>
    </xf>
    <xf numFmtId="0" fontId="5" fillId="0" borderId="0" xfId="0" applyFont="1" applyAlignment="1" applyProtection="1">
      <alignment horizontal="center" vertical="center"/>
      <protection hidden="1"/>
    </xf>
    <xf numFmtId="9" fontId="53" fillId="0" borderId="0" xfId="1" applyFont="1" applyFill="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4" borderId="6" xfId="0" applyFont="1" applyFill="1" applyBorder="1" applyAlignment="1" applyProtection="1">
      <alignment horizontal="center" vertical="center"/>
      <protection hidden="1"/>
    </xf>
    <xf numFmtId="0" fontId="5" fillId="0" borderId="6" xfId="0" applyFont="1" applyBorder="1" applyAlignment="1" applyProtection="1">
      <alignment horizontal="left" vertical="center" indent="1"/>
      <protection hidden="1"/>
    </xf>
    <xf numFmtId="0" fontId="22" fillId="0" borderId="0" xfId="0" applyFont="1" applyProtection="1">
      <protection hidden="1"/>
    </xf>
    <xf numFmtId="1" fontId="0" fillId="0" borderId="0" xfId="0" applyNumberFormat="1" applyProtection="1">
      <protection hidden="1"/>
    </xf>
    <xf numFmtId="9" fontId="0" fillId="0" borderId="0" xfId="0" applyNumberFormat="1" applyProtection="1">
      <protection hidden="1"/>
    </xf>
    <xf numFmtId="0" fontId="110" fillId="12" borderId="0" xfId="0" applyFont="1" applyFill="1" applyAlignment="1" applyProtection="1">
      <alignment horizontal="center" vertical="center"/>
      <protection hidden="1"/>
    </xf>
    <xf numFmtId="0" fontId="106" fillId="12" borderId="0" xfId="0" applyFont="1" applyFill="1" applyAlignment="1" applyProtection="1">
      <alignment horizontal="left" vertical="center" indent="1"/>
      <protection hidden="1"/>
    </xf>
    <xf numFmtId="0" fontId="108" fillId="12" borderId="0" xfId="0" applyFont="1" applyFill="1" applyAlignment="1" applyProtection="1">
      <alignment horizontal="left" indent="1"/>
      <protection hidden="1"/>
    </xf>
    <xf numFmtId="0" fontId="106" fillId="12" borderId="0" xfId="0" applyFont="1" applyFill="1" applyAlignment="1" applyProtection="1">
      <alignment horizontal="left" vertical="center" wrapText="1" indent="1"/>
      <protection hidden="1"/>
    </xf>
    <xf numFmtId="0" fontId="106" fillId="12" borderId="0" xfId="0" applyFont="1" applyFill="1" applyAlignment="1" applyProtection="1">
      <alignment vertical="center" wrapText="1"/>
      <protection hidden="1"/>
    </xf>
    <xf numFmtId="0" fontId="56" fillId="12" borderId="0" xfId="0" applyFont="1" applyFill="1" applyProtection="1">
      <protection hidden="1"/>
    </xf>
    <xf numFmtId="0" fontId="0" fillId="12" borderId="0" xfId="0" applyFill="1" applyProtection="1">
      <protection hidden="1"/>
    </xf>
    <xf numFmtId="0" fontId="74" fillId="12" borderId="0" xfId="4" applyFont="1" applyFill="1" applyAlignment="1" applyProtection="1">
      <alignment vertical="center"/>
      <protection hidden="1"/>
    </xf>
    <xf numFmtId="0" fontId="74" fillId="5" borderId="0" xfId="4" applyFont="1" applyFill="1" applyAlignment="1" applyProtection="1">
      <alignment vertical="center"/>
      <protection hidden="1"/>
    </xf>
    <xf numFmtId="0" fontId="28" fillId="2" borderId="2" xfId="0" applyFont="1" applyFill="1" applyBorder="1" applyAlignment="1" applyProtection="1">
      <alignment horizontal="center" vertical="top"/>
      <protection hidden="1"/>
    </xf>
    <xf numFmtId="0" fontId="106" fillId="5" borderId="1" xfId="0" applyFont="1" applyFill="1" applyBorder="1" applyAlignment="1" applyProtection="1">
      <alignment horizontal="left" vertical="center" wrapText="1"/>
      <protection hidden="1"/>
    </xf>
    <xf numFmtId="0" fontId="108" fillId="5" borderId="1" xfId="0" applyFont="1" applyFill="1" applyBorder="1" applyProtection="1">
      <protection hidden="1"/>
    </xf>
    <xf numFmtId="0" fontId="106" fillId="5" borderId="1" xfId="0" applyFont="1" applyFill="1" applyBorder="1" applyAlignment="1" applyProtection="1">
      <alignment horizontal="left" indent="1"/>
      <protection hidden="1"/>
    </xf>
    <xf numFmtId="0" fontId="2" fillId="5" borderId="1" xfId="0" applyFont="1" applyFill="1" applyBorder="1" applyProtection="1">
      <protection hidden="1"/>
    </xf>
    <xf numFmtId="0" fontId="62" fillId="5" borderId="1" xfId="0" applyFont="1" applyFill="1" applyBorder="1" applyAlignment="1" applyProtection="1">
      <alignment horizontal="left" indent="1"/>
      <protection hidden="1"/>
    </xf>
    <xf numFmtId="0" fontId="62" fillId="5" borderId="1" xfId="0" applyFont="1" applyFill="1" applyBorder="1" applyProtection="1">
      <protection hidden="1"/>
    </xf>
    <xf numFmtId="0" fontId="106" fillId="5" borderId="1" xfId="0" applyFont="1" applyFill="1" applyBorder="1" applyAlignment="1" applyProtection="1">
      <alignment horizontal="left" vertical="top" wrapText="1" indent="1"/>
      <protection hidden="1"/>
    </xf>
    <xf numFmtId="0" fontId="26" fillId="5" borderId="1" xfId="0" applyFont="1" applyFill="1" applyBorder="1" applyProtection="1">
      <protection hidden="1"/>
    </xf>
    <xf numFmtId="0" fontId="56" fillId="5" borderId="1" xfId="0" applyFont="1" applyFill="1" applyBorder="1" applyProtection="1">
      <protection hidden="1"/>
    </xf>
    <xf numFmtId="0" fontId="2" fillId="5" borderId="1" xfId="0" applyFont="1" applyFill="1" applyBorder="1" applyAlignment="1" applyProtection="1">
      <alignment horizontal="left" vertical="top" wrapText="1"/>
      <protection hidden="1"/>
    </xf>
    <xf numFmtId="0" fontId="2" fillId="5" borderId="0" xfId="0" applyFont="1" applyFill="1" applyAlignment="1" applyProtection="1">
      <alignment horizontal="left" vertical="top" wrapText="1"/>
      <protection hidden="1"/>
    </xf>
    <xf numFmtId="0" fontId="2" fillId="5" borderId="2" xfId="0" applyFont="1" applyFill="1" applyBorder="1" applyAlignment="1" applyProtection="1">
      <alignment horizontal="left" vertical="top" wrapText="1"/>
      <protection hidden="1"/>
    </xf>
    <xf numFmtId="0" fontId="104" fillId="5" borderId="1" xfId="0" applyFont="1" applyFill="1" applyBorder="1" applyAlignment="1" applyProtection="1">
      <alignment horizontal="left" vertical="center"/>
      <protection hidden="1"/>
    </xf>
    <xf numFmtId="0" fontId="104" fillId="5" borderId="0" xfId="0" applyFont="1" applyFill="1" applyAlignment="1" applyProtection="1">
      <alignment horizontal="left" vertical="center"/>
      <protection hidden="1"/>
    </xf>
    <xf numFmtId="0" fontId="104" fillId="5" borderId="2" xfId="0" applyFont="1" applyFill="1" applyBorder="1" applyAlignment="1" applyProtection="1">
      <alignment horizontal="left" vertical="center"/>
      <protection hidden="1"/>
    </xf>
    <xf numFmtId="0" fontId="106" fillId="5" borderId="1" xfId="0" applyFont="1" applyFill="1" applyBorder="1" applyAlignment="1" applyProtection="1">
      <alignment horizontal="left" vertical="top" indent="1"/>
      <protection hidden="1"/>
    </xf>
    <xf numFmtId="0" fontId="106" fillId="5" borderId="1" xfId="0" applyFont="1" applyFill="1" applyBorder="1" applyAlignment="1" applyProtection="1">
      <alignment vertical="top"/>
      <protection hidden="1"/>
    </xf>
    <xf numFmtId="0" fontId="106" fillId="5" borderId="1" xfId="0" applyFont="1" applyFill="1" applyBorder="1" applyAlignment="1" applyProtection="1">
      <alignment horizontal="left" vertical="top" wrapText="1"/>
      <protection hidden="1"/>
    </xf>
    <xf numFmtId="0" fontId="0" fillId="5" borderId="1" xfId="0" applyFill="1" applyBorder="1" applyProtection="1">
      <protection hidden="1"/>
    </xf>
    <xf numFmtId="0" fontId="106" fillId="5" borderId="1" xfId="0" applyFont="1" applyFill="1" applyBorder="1" applyAlignment="1" applyProtection="1">
      <alignment horizontal="left" wrapText="1" indent="1"/>
      <protection hidden="1"/>
    </xf>
    <xf numFmtId="0" fontId="106" fillId="5" borderId="1" xfId="0" applyFont="1" applyFill="1" applyBorder="1" applyAlignment="1" applyProtection="1">
      <alignment vertical="top" wrapText="1"/>
      <protection hidden="1"/>
    </xf>
    <xf numFmtId="0" fontId="0" fillId="5" borderId="0" xfId="0" applyFill="1" applyAlignment="1" applyProtection="1">
      <alignment vertical="top"/>
      <protection hidden="1"/>
    </xf>
    <xf numFmtId="0" fontId="0" fillId="5" borderId="3" xfId="0" applyFill="1" applyBorder="1" applyProtection="1">
      <protection hidden="1"/>
    </xf>
    <xf numFmtId="0" fontId="0" fillId="5" borderId="5" xfId="0" applyFill="1" applyBorder="1" applyProtection="1">
      <protection hidden="1"/>
    </xf>
    <xf numFmtId="0" fontId="28" fillId="5" borderId="0" xfId="0" applyFont="1" applyFill="1" applyAlignment="1" applyProtection="1">
      <alignment horizontal="center" vertical="top" wrapText="1"/>
      <protection hidden="1"/>
    </xf>
    <xf numFmtId="0" fontId="0" fillId="5" borderId="29" xfId="0" applyFill="1" applyBorder="1" applyProtection="1">
      <protection hidden="1"/>
    </xf>
    <xf numFmtId="0" fontId="106" fillId="5" borderId="1" xfId="0" applyFont="1" applyFill="1" applyBorder="1" applyAlignment="1" applyProtection="1">
      <alignment horizontal="left" vertical="center" wrapText="1" indent="1"/>
      <protection hidden="1"/>
    </xf>
    <xf numFmtId="0" fontId="62" fillId="5" borderId="0" xfId="0" applyFont="1" applyFill="1" applyAlignment="1" applyProtection="1">
      <alignment vertical="top"/>
      <protection hidden="1"/>
    </xf>
    <xf numFmtId="0" fontId="63" fillId="5" borderId="0" xfId="0" applyFont="1" applyFill="1" applyAlignment="1" applyProtection="1">
      <alignment vertical="top"/>
      <protection hidden="1"/>
    </xf>
    <xf numFmtId="0" fontId="0" fillId="5" borderId="0" xfId="0" applyFill="1" applyAlignment="1" applyProtection="1">
      <alignment wrapText="1"/>
      <protection hidden="1"/>
    </xf>
    <xf numFmtId="0" fontId="64" fillId="5" borderId="0" xfId="0" applyFont="1" applyFill="1" applyAlignment="1" applyProtection="1">
      <alignment vertical="top"/>
      <protection hidden="1"/>
    </xf>
    <xf numFmtId="0" fontId="64" fillId="5" borderId="0" xfId="0" applyFont="1" applyFill="1" applyAlignment="1" applyProtection="1">
      <alignment vertical="center"/>
      <protection hidden="1"/>
    </xf>
    <xf numFmtId="0" fontId="65" fillId="5" borderId="0" xfId="0" applyFont="1" applyFill="1" applyAlignment="1" applyProtection="1">
      <alignment vertical="top"/>
      <protection hidden="1"/>
    </xf>
    <xf numFmtId="0" fontId="71" fillId="0" borderId="0" xfId="0" applyFont="1" applyAlignment="1" applyProtection="1">
      <alignment horizontal="left" vertical="center" wrapText="1"/>
      <protection hidden="1"/>
    </xf>
    <xf numFmtId="0" fontId="18" fillId="5" borderId="0" xfId="0" applyFont="1" applyFill="1" applyAlignment="1" applyProtection="1">
      <alignment horizontal="center" vertical="center"/>
      <protection hidden="1"/>
    </xf>
    <xf numFmtId="9" fontId="94" fillId="0" borderId="6" xfId="1" applyFont="1" applyBorder="1" applyAlignment="1" applyProtection="1">
      <alignment horizontal="center" vertical="center"/>
      <protection hidden="1"/>
    </xf>
    <xf numFmtId="9" fontId="95" fillId="0" borderId="6" xfId="1" applyFont="1" applyBorder="1" applyAlignment="1" applyProtection="1">
      <alignment horizontal="center" vertical="center"/>
      <protection hidden="1"/>
    </xf>
    <xf numFmtId="0" fontId="95" fillId="0" borderId="6" xfId="0" applyFont="1" applyBorder="1" applyAlignment="1" applyProtection="1">
      <alignment horizontal="center" vertical="center"/>
      <protection hidden="1"/>
    </xf>
    <xf numFmtId="0" fontId="55" fillId="5" borderId="0" xfId="0" applyFont="1" applyFill="1" applyAlignment="1" applyProtection="1">
      <alignment horizontal="center" vertical="center"/>
      <protection hidden="1"/>
    </xf>
    <xf numFmtId="0" fontId="28" fillId="2" borderId="1" xfId="0" applyFont="1" applyFill="1" applyBorder="1" applyAlignment="1" applyProtection="1">
      <alignment horizontal="center" vertical="center"/>
      <protection hidden="1"/>
    </xf>
    <xf numFmtId="0" fontId="28" fillId="2" borderId="0" xfId="0" applyFont="1" applyFill="1" applyAlignment="1" applyProtection="1">
      <alignment horizontal="center" vertical="center"/>
      <protection hidden="1"/>
    </xf>
    <xf numFmtId="0" fontId="28" fillId="2" borderId="2" xfId="0" applyFont="1" applyFill="1" applyBorder="1" applyAlignment="1" applyProtection="1">
      <alignment horizontal="left" vertical="center" indent="1"/>
      <protection hidden="1"/>
    </xf>
    <xf numFmtId="0" fontId="104" fillId="3" borderId="3" xfId="0" applyFont="1" applyFill="1" applyBorder="1" applyAlignment="1" applyProtection="1">
      <alignment horizontal="center" vertical="center"/>
      <protection hidden="1"/>
    </xf>
    <xf numFmtId="0" fontId="101" fillId="11" borderId="4" xfId="0" applyFont="1" applyFill="1" applyBorder="1" applyAlignment="1" applyProtection="1">
      <alignment horizontal="left" vertical="center" wrapText="1" indent="1"/>
      <protection hidden="1"/>
    </xf>
    <xf numFmtId="0" fontId="102" fillId="5" borderId="4" xfId="0" applyFont="1" applyFill="1" applyBorder="1" applyAlignment="1" applyProtection="1">
      <alignment horizontal="left" vertical="center" wrapText="1" indent="1"/>
      <protection locked="0" hidden="1"/>
    </xf>
    <xf numFmtId="0" fontId="102" fillId="5" borderId="5" xfId="0" applyFont="1" applyFill="1" applyBorder="1" applyAlignment="1" applyProtection="1">
      <alignment horizontal="left" vertical="center" wrapText="1" indent="1"/>
      <protection locked="0" hidden="1"/>
    </xf>
    <xf numFmtId="0" fontId="102" fillId="5" borderId="12" xfId="0" applyFont="1" applyFill="1" applyBorder="1" applyAlignment="1" applyProtection="1">
      <alignment horizontal="left" vertical="center" wrapText="1" indent="1"/>
      <protection locked="0" hidden="1"/>
    </xf>
    <xf numFmtId="0" fontId="28" fillId="5" borderId="0" xfId="0" applyFont="1" applyFill="1" applyAlignment="1" applyProtection="1">
      <alignment horizontal="center" vertical="center"/>
      <protection hidden="1"/>
    </xf>
    <xf numFmtId="0" fontId="28" fillId="2" borderId="1" xfId="0" applyFont="1" applyFill="1" applyBorder="1" applyAlignment="1" applyProtection="1">
      <alignment horizontal="left" vertical="center" indent="1"/>
      <protection hidden="1"/>
    </xf>
    <xf numFmtId="14" fontId="102" fillId="5" borderId="3" xfId="0" applyNumberFormat="1" applyFont="1" applyFill="1" applyBorder="1" applyAlignment="1" applyProtection="1">
      <alignment horizontal="left" vertical="center" wrapText="1" indent="1"/>
      <protection locked="0" hidden="1"/>
    </xf>
    <xf numFmtId="14" fontId="102" fillId="5" borderId="20" xfId="0" applyNumberFormat="1" applyFont="1" applyFill="1" applyBorder="1" applyAlignment="1" applyProtection="1">
      <alignment horizontal="left" vertical="center" wrapText="1" indent="1"/>
      <protection locked="0" hidden="1"/>
    </xf>
    <xf numFmtId="0" fontId="102" fillId="5" borderId="21" xfId="0" applyFont="1" applyFill="1" applyBorder="1" applyAlignment="1" applyProtection="1">
      <alignment horizontal="left" vertical="center" wrapText="1" indent="1"/>
      <protection locked="0" hidden="1"/>
    </xf>
    <xf numFmtId="0" fontId="102" fillId="5" borderId="0" xfId="0" applyFont="1" applyFill="1" applyAlignment="1" applyProtection="1">
      <alignment vertical="center"/>
      <protection locked="0" hidden="1"/>
    </xf>
    <xf numFmtId="0" fontId="102" fillId="5" borderId="0" xfId="0" applyFont="1" applyFill="1" applyAlignment="1" applyProtection="1">
      <alignment vertical="top"/>
      <protection locked="0" hidden="1"/>
    </xf>
    <xf numFmtId="0" fontId="113" fillId="5" borderId="0" xfId="0" applyFont="1" applyFill="1" applyAlignment="1" applyProtection="1">
      <alignment horizontal="left" vertical="top" wrapText="1"/>
      <protection hidden="1"/>
    </xf>
    <xf numFmtId="0" fontId="114" fillId="5" borderId="0" xfId="4" applyFont="1" applyFill="1" applyBorder="1" applyAlignment="1" applyProtection="1">
      <alignment horizontal="left" vertical="center"/>
      <protection hidden="1"/>
    </xf>
    <xf numFmtId="0" fontId="114" fillId="12" borderId="0" xfId="4" applyFont="1" applyFill="1" applyAlignment="1" applyProtection="1">
      <alignment horizontal="left" vertical="center" indent="1"/>
      <protection hidden="1"/>
    </xf>
    <xf numFmtId="0" fontId="114" fillId="12" borderId="0" xfId="4" applyFont="1" applyFill="1" applyAlignment="1" applyProtection="1">
      <alignment vertical="center"/>
      <protection hidden="1"/>
    </xf>
    <xf numFmtId="0" fontId="114" fillId="12" borderId="0" xfId="4" applyFont="1" applyFill="1" applyProtection="1">
      <protection hidden="1"/>
    </xf>
    <xf numFmtId="9" fontId="75" fillId="0" borderId="6" xfId="0" applyNumberFormat="1" applyFont="1" applyBorder="1" applyAlignment="1" applyProtection="1">
      <alignment horizontal="center" vertical="center"/>
      <protection locked="0" hidden="1"/>
    </xf>
    <xf numFmtId="0" fontId="31" fillId="0" borderId="0" xfId="0" applyFont="1" applyAlignment="1" applyProtection="1">
      <alignment vertical="center"/>
      <protection hidden="1"/>
    </xf>
    <xf numFmtId="0" fontId="23" fillId="0" borderId="2" xfId="0" applyFont="1" applyBorder="1" applyAlignment="1" applyProtection="1">
      <alignment vertical="center"/>
      <protection hidden="1"/>
    </xf>
    <xf numFmtId="0" fontId="23" fillId="0" borderId="4" xfId="0" applyFont="1" applyBorder="1" applyAlignment="1" applyProtection="1">
      <alignment vertical="center"/>
      <protection hidden="1"/>
    </xf>
    <xf numFmtId="0" fontId="23" fillId="0" borderId="5" xfId="0" applyFont="1" applyBorder="1" applyAlignment="1" applyProtection="1">
      <alignment vertical="center"/>
      <protection hidden="1"/>
    </xf>
    <xf numFmtId="0" fontId="0" fillId="0" borderId="3" xfId="0" applyBorder="1" applyAlignment="1" applyProtection="1">
      <alignment vertical="center"/>
      <protection hidden="1"/>
    </xf>
    <xf numFmtId="0" fontId="31" fillId="3" borderId="0" xfId="0" applyFont="1" applyFill="1" applyAlignment="1" applyProtection="1">
      <alignment horizontal="left" vertical="center" indent="1"/>
      <protection hidden="1"/>
    </xf>
    <xf numFmtId="0" fontId="66" fillId="0" borderId="4" xfId="0" applyFont="1" applyBorder="1" applyAlignment="1" applyProtection="1">
      <alignment vertical="center"/>
      <protection hidden="1"/>
    </xf>
    <xf numFmtId="0" fontId="6" fillId="0" borderId="6" xfId="0" applyFont="1" applyBorder="1" applyAlignment="1" applyProtection="1">
      <alignment vertical="center" wrapText="1"/>
      <protection hidden="1"/>
    </xf>
    <xf numFmtId="0" fontId="33" fillId="0" borderId="0" xfId="0" applyFont="1" applyAlignment="1" applyProtection="1">
      <alignment vertical="center"/>
      <protection hidden="1"/>
    </xf>
    <xf numFmtId="0" fontId="20" fillId="0" borderId="0" xfId="0" applyFont="1" applyAlignment="1" applyProtection="1">
      <alignment horizontal="right" vertical="center"/>
      <protection hidden="1"/>
    </xf>
    <xf numFmtId="0" fontId="26" fillId="0" borderId="0" xfId="0" applyFont="1" applyAlignment="1" applyProtection="1">
      <alignment horizontal="center" vertical="center"/>
      <protection hidden="1"/>
    </xf>
    <xf numFmtId="1" fontId="35" fillId="0" borderId="0" xfId="0" applyNumberFormat="1" applyFont="1" applyAlignment="1" applyProtection="1">
      <alignment horizontal="center" vertical="center"/>
      <protection hidden="1"/>
    </xf>
    <xf numFmtId="9" fontId="26" fillId="0" borderId="6" xfId="1" applyFont="1" applyBorder="1" applyAlignment="1" applyProtection="1">
      <alignment horizontal="center" vertical="center"/>
      <protection hidden="1"/>
    </xf>
    <xf numFmtId="1" fontId="20" fillId="0" borderId="0" xfId="0" applyNumberFormat="1" applyFont="1" applyAlignment="1" applyProtection="1">
      <alignment horizontal="center" vertical="center"/>
      <protection hidden="1"/>
    </xf>
    <xf numFmtId="0" fontId="26" fillId="0" borderId="6" xfId="0" applyFont="1" applyBorder="1" applyAlignment="1" applyProtection="1">
      <alignment horizontal="left" vertical="center"/>
      <protection hidden="1"/>
    </xf>
    <xf numFmtId="0" fontId="125" fillId="5" borderId="0" xfId="0" applyFont="1" applyFill="1" applyAlignment="1" applyProtection="1">
      <alignment vertical="center"/>
      <protection hidden="1"/>
    </xf>
    <xf numFmtId="0" fontId="33" fillId="5" borderId="0" xfId="0" applyFont="1" applyFill="1" applyAlignment="1" applyProtection="1">
      <alignment vertical="center"/>
      <protection hidden="1"/>
    </xf>
    <xf numFmtId="0" fontId="126" fillId="5" borderId="0" xfId="0" applyFont="1" applyFill="1" applyAlignment="1" applyProtection="1">
      <alignment vertical="center"/>
      <protection hidden="1"/>
    </xf>
    <xf numFmtId="0" fontId="123" fillId="0" borderId="0" xfId="0" applyFont="1" applyAlignment="1" applyProtection="1">
      <alignment vertical="center"/>
      <protection hidden="1"/>
    </xf>
    <xf numFmtId="0" fontId="5" fillId="0" borderId="7" xfId="0" applyFont="1" applyBorder="1" applyAlignment="1" applyProtection="1">
      <alignment vertical="center"/>
      <protection hidden="1"/>
    </xf>
    <xf numFmtId="0" fontId="26" fillId="5" borderId="0" xfId="0" applyFont="1" applyFill="1" applyAlignment="1" applyProtection="1">
      <alignment horizontal="left" vertical="top" wrapText="1"/>
      <protection hidden="1"/>
    </xf>
    <xf numFmtId="0" fontId="129" fillId="5" borderId="0" xfId="4" applyFont="1" applyFill="1" applyBorder="1" applyAlignment="1" applyProtection="1">
      <protection hidden="1"/>
    </xf>
    <xf numFmtId="0" fontId="0" fillId="5" borderId="0" xfId="0" applyFill="1" applyAlignment="1" applyProtection="1">
      <alignment horizontal="left" vertical="top" wrapText="1"/>
      <protection hidden="1"/>
    </xf>
    <xf numFmtId="0" fontId="132" fillId="5" borderId="0" xfId="0" applyFont="1" applyFill="1" applyProtection="1">
      <protection hidden="1"/>
    </xf>
    <xf numFmtId="0" fontId="132" fillId="5" borderId="0" xfId="0" applyFont="1" applyFill="1" applyAlignment="1" applyProtection="1">
      <alignment horizontal="center"/>
      <protection hidden="1"/>
    </xf>
    <xf numFmtId="0" fontId="133" fillId="5" borderId="0" xfId="0" applyFont="1" applyFill="1" applyAlignment="1" applyProtection="1">
      <alignment horizontal="left" vertical="center" indent="1"/>
      <protection hidden="1"/>
    </xf>
    <xf numFmtId="0" fontId="113" fillId="5" borderId="1" xfId="0" applyFont="1" applyFill="1" applyBorder="1" applyAlignment="1" applyProtection="1">
      <alignment vertical="top" wrapText="1"/>
      <protection hidden="1"/>
    </xf>
    <xf numFmtId="0" fontId="113" fillId="5" borderId="0" xfId="0" applyFont="1" applyFill="1" applyAlignment="1" applyProtection="1">
      <alignment vertical="top" wrapText="1"/>
      <protection hidden="1"/>
    </xf>
    <xf numFmtId="0" fontId="113" fillId="5" borderId="2" xfId="0" applyFont="1" applyFill="1" applyBorder="1" applyAlignment="1" applyProtection="1">
      <alignment vertical="top" wrapText="1"/>
      <protection hidden="1"/>
    </xf>
    <xf numFmtId="0" fontId="30" fillId="0" borderId="0" xfId="0" applyFont="1" applyAlignment="1" applyProtection="1">
      <alignment vertical="center"/>
      <protection hidden="1"/>
    </xf>
    <xf numFmtId="0" fontId="32" fillId="0" borderId="0" xfId="0" applyFont="1" applyProtection="1">
      <protection hidden="1"/>
    </xf>
    <xf numFmtId="0" fontId="16" fillId="0" borderId="0" xfId="0" applyFont="1" applyAlignment="1" applyProtection="1">
      <alignment vertical="center"/>
      <protection hidden="1"/>
    </xf>
    <xf numFmtId="0" fontId="27" fillId="5" borderId="0" xfId="0" applyFont="1" applyFill="1" applyAlignment="1" applyProtection="1">
      <alignment vertical="center"/>
      <protection hidden="1"/>
    </xf>
    <xf numFmtId="0" fontId="30" fillId="0" borderId="2" xfId="0" applyFont="1" applyBorder="1" applyAlignment="1" applyProtection="1">
      <alignment vertical="center"/>
      <protection hidden="1"/>
    </xf>
    <xf numFmtId="0" fontId="16" fillId="0" borderId="4" xfId="0" applyFont="1" applyBorder="1" applyAlignment="1" applyProtection="1">
      <alignment vertical="center"/>
      <protection hidden="1"/>
    </xf>
    <xf numFmtId="0" fontId="66" fillId="0" borderId="0" xfId="0" applyFont="1" applyAlignment="1" applyProtection="1">
      <alignment vertical="center"/>
      <protection hidden="1"/>
    </xf>
    <xf numFmtId="0" fontId="28" fillId="5" borderId="0" xfId="0" applyFont="1" applyFill="1" applyAlignment="1" applyProtection="1">
      <alignment vertical="center"/>
      <protection hidden="1"/>
    </xf>
    <xf numFmtId="0" fontId="38" fillId="0" borderId="0" xfId="0" applyFont="1" applyAlignment="1" applyProtection="1">
      <alignment vertical="center"/>
      <protection hidden="1"/>
    </xf>
    <xf numFmtId="1" fontId="38" fillId="0" borderId="0" xfId="0" applyNumberFormat="1" applyFont="1" applyAlignment="1" applyProtection="1">
      <alignment horizontal="center" vertical="center"/>
      <protection hidden="1"/>
    </xf>
    <xf numFmtId="1" fontId="79" fillId="0" borderId="0" xfId="0" applyNumberFormat="1" applyFont="1" applyAlignment="1" applyProtection="1">
      <alignment vertical="center"/>
      <protection hidden="1"/>
    </xf>
    <xf numFmtId="0" fontId="86" fillId="5" borderId="0" xfId="0" applyFont="1" applyFill="1" applyAlignment="1" applyProtection="1">
      <alignment horizontal="center" vertical="center"/>
      <protection hidden="1"/>
    </xf>
    <xf numFmtId="1" fontId="100" fillId="0" borderId="0" xfId="0" applyNumberFormat="1" applyFont="1" applyAlignment="1" applyProtection="1">
      <alignment horizontal="left" vertical="center"/>
      <protection hidden="1"/>
    </xf>
    <xf numFmtId="0" fontId="92" fillId="0" borderId="0" xfId="0" applyFont="1" applyAlignment="1" applyProtection="1">
      <alignment horizontal="right" vertical="center" wrapText="1" readingOrder="1"/>
      <protection hidden="1"/>
    </xf>
    <xf numFmtId="1" fontId="91" fillId="0" borderId="0" xfId="0" applyNumberFormat="1" applyFont="1" applyAlignment="1" applyProtection="1">
      <alignment horizontal="left" vertical="center"/>
      <protection hidden="1"/>
    </xf>
    <xf numFmtId="0" fontId="86" fillId="0" borderId="0" xfId="0" applyFont="1" applyAlignment="1" applyProtection="1">
      <alignment horizontal="center" vertical="center"/>
      <protection hidden="1"/>
    </xf>
    <xf numFmtId="0" fontId="7" fillId="0" borderId="0" xfId="0" applyFont="1" applyAlignment="1" applyProtection="1">
      <alignment horizontal="center" wrapText="1" readingOrder="1"/>
      <protection hidden="1"/>
    </xf>
    <xf numFmtId="0" fontId="8" fillId="0" borderId="0" xfId="0" applyFont="1" applyAlignment="1" applyProtection="1">
      <alignment horizontal="center" wrapText="1" readingOrder="1"/>
      <protection hidden="1"/>
    </xf>
    <xf numFmtId="0" fontId="39" fillId="0" borderId="0" xfId="0" applyFont="1" applyAlignment="1" applyProtection="1">
      <alignment horizontal="right" vertical="center"/>
      <protection hidden="1"/>
    </xf>
    <xf numFmtId="0" fontId="0" fillId="0" borderId="0" xfId="0" applyAlignment="1" applyProtection="1">
      <alignment horizontal="right" vertical="center"/>
      <protection hidden="1"/>
    </xf>
    <xf numFmtId="0" fontId="9" fillId="0" borderId="0" xfId="0" applyFont="1" applyAlignment="1" applyProtection="1">
      <alignment horizontal="center" wrapText="1" readingOrder="1"/>
      <protection hidden="1"/>
    </xf>
    <xf numFmtId="0" fontId="10" fillId="0" borderId="0" xfId="0" applyFont="1" applyAlignment="1" applyProtection="1">
      <alignment horizontal="center" wrapText="1" readingOrder="1"/>
      <protection hidden="1"/>
    </xf>
    <xf numFmtId="0" fontId="124" fillId="0" borderId="0" xfId="0" applyFont="1" applyAlignment="1" applyProtection="1">
      <alignment horizontal="right" vertical="center"/>
      <protection hidden="1"/>
    </xf>
    <xf numFmtId="0" fontId="13" fillId="0" borderId="0" xfId="0" applyFont="1" applyAlignment="1" applyProtection="1">
      <alignment horizontal="center" wrapText="1" readingOrder="1"/>
      <protection hidden="1"/>
    </xf>
    <xf numFmtId="0" fontId="54" fillId="0" borderId="0" xfId="0" applyFont="1" applyAlignment="1" applyProtection="1">
      <alignment horizontal="right" vertical="center"/>
      <protection hidden="1"/>
    </xf>
    <xf numFmtId="0" fontId="40" fillId="0" borderId="0" xfId="0" applyFont="1" applyAlignment="1" applyProtection="1">
      <alignment vertical="top" wrapText="1"/>
      <protection hidden="1"/>
    </xf>
    <xf numFmtId="0" fontId="11" fillId="0" borderId="0" xfId="0" applyFont="1" applyAlignment="1" applyProtection="1">
      <alignment horizontal="center" wrapText="1" readingOrder="1"/>
      <protection hidden="1"/>
    </xf>
    <xf numFmtId="0" fontId="12" fillId="0" borderId="0" xfId="0" applyFont="1" applyAlignment="1" applyProtection="1">
      <alignment horizontal="center" wrapText="1" readingOrder="1"/>
      <protection hidden="1"/>
    </xf>
    <xf numFmtId="0" fontId="81" fillId="0" borderId="0" xfId="0" applyFont="1" applyAlignment="1" applyProtection="1">
      <alignment horizontal="right" vertical="center"/>
      <protection hidden="1"/>
    </xf>
    <xf numFmtId="0" fontId="47" fillId="0" borderId="0" xfId="0" applyFont="1" applyAlignment="1" applyProtection="1">
      <alignment horizontal="right" vertical="center"/>
      <protection hidden="1"/>
    </xf>
    <xf numFmtId="0" fontId="14" fillId="0" borderId="0" xfId="0" applyFont="1" applyAlignment="1" applyProtection="1">
      <alignment horizontal="center" wrapText="1" readingOrder="1"/>
      <protection hidden="1"/>
    </xf>
    <xf numFmtId="0" fontId="43" fillId="0" borderId="0" xfId="0" applyFont="1" applyAlignment="1" applyProtection="1">
      <alignment horizontal="right" vertical="center"/>
      <protection hidden="1"/>
    </xf>
    <xf numFmtId="0" fontId="82" fillId="0" borderId="0" xfId="0" applyFont="1" applyAlignment="1" applyProtection="1">
      <alignment horizontal="right" vertical="center"/>
      <protection hidden="1"/>
    </xf>
    <xf numFmtId="0" fontId="15" fillId="0" borderId="0" xfId="0" applyFont="1" applyAlignment="1" applyProtection="1">
      <alignment horizontal="center" wrapText="1" readingOrder="1"/>
      <protection hidden="1"/>
    </xf>
    <xf numFmtId="0" fontId="29" fillId="0" borderId="0" xfId="0" applyFont="1" applyAlignment="1" applyProtection="1">
      <alignment horizontal="center" wrapText="1" readingOrder="1"/>
      <protection hidden="1"/>
    </xf>
    <xf numFmtId="0" fontId="122" fillId="0" borderId="0" xfId="0" applyFont="1" applyAlignment="1" applyProtection="1">
      <alignment horizontal="right" vertical="center"/>
      <protection hidden="1"/>
    </xf>
    <xf numFmtId="0" fontId="45" fillId="0" borderId="0" xfId="0" applyFont="1" applyAlignment="1" applyProtection="1">
      <alignment horizontal="right" vertical="center"/>
      <protection hidden="1"/>
    </xf>
    <xf numFmtId="0" fontId="127" fillId="0" borderId="0" xfId="0" applyFont="1" applyAlignment="1" applyProtection="1">
      <alignment horizontal="right" vertical="center"/>
      <protection hidden="1"/>
    </xf>
    <xf numFmtId="0" fontId="68" fillId="0" borderId="0" xfId="0" applyFont="1" applyAlignment="1" applyProtection="1">
      <alignment horizontal="right" vertical="center"/>
      <protection hidden="1"/>
    </xf>
    <xf numFmtId="0" fontId="69" fillId="0" borderId="0" xfId="0" applyFont="1" applyAlignment="1" applyProtection="1">
      <alignment horizontal="right" vertical="center"/>
      <protection hidden="1"/>
    </xf>
    <xf numFmtId="0" fontId="48" fillId="0" borderId="0" xfId="0" applyFont="1" applyAlignment="1" applyProtection="1">
      <alignment horizontal="right" vertical="center"/>
      <protection hidden="1"/>
    </xf>
    <xf numFmtId="0" fontId="83" fillId="0" borderId="0" xfId="0" applyFont="1" applyAlignment="1" applyProtection="1">
      <alignment horizontal="right" vertical="center"/>
      <protection hidden="1"/>
    </xf>
    <xf numFmtId="0" fontId="27" fillId="0" borderId="0" xfId="0" applyFont="1" applyAlignment="1" applyProtection="1">
      <alignment vertical="center"/>
      <protection hidden="1"/>
    </xf>
    <xf numFmtId="0" fontId="19" fillId="0" borderId="0" xfId="0" applyFont="1" applyAlignment="1" applyProtection="1">
      <alignment vertical="center"/>
      <protection hidden="1"/>
    </xf>
    <xf numFmtId="0" fontId="22" fillId="0" borderId="0" xfId="0" applyFont="1" applyAlignment="1" applyProtection="1">
      <alignment vertical="center"/>
      <protection hidden="1"/>
    </xf>
    <xf numFmtId="0" fontId="41" fillId="0" borderId="0" xfId="0" applyFont="1" applyAlignment="1" applyProtection="1">
      <alignment horizontal="right" vertical="center"/>
      <protection hidden="1"/>
    </xf>
    <xf numFmtId="0" fontId="44" fillId="0" borderId="0" xfId="0" applyFont="1" applyAlignment="1" applyProtection="1">
      <alignment horizontal="right" vertical="center"/>
      <protection hidden="1"/>
    </xf>
    <xf numFmtId="0" fontId="40" fillId="0" borderId="0" xfId="0" applyFont="1" applyAlignment="1" applyProtection="1">
      <alignment horizontal="left" vertical="center" wrapText="1"/>
      <protection hidden="1"/>
    </xf>
    <xf numFmtId="0" fontId="49" fillId="0" borderId="0" xfId="0" applyFont="1" applyAlignment="1" applyProtection="1">
      <alignment horizontal="right" vertical="center"/>
      <protection hidden="1"/>
    </xf>
    <xf numFmtId="0" fontId="14" fillId="5" borderId="0" xfId="0" applyFont="1" applyFill="1" applyAlignment="1" applyProtection="1">
      <alignment horizontal="center" wrapText="1" readingOrder="1"/>
      <protection hidden="1"/>
    </xf>
    <xf numFmtId="0" fontId="75" fillId="5" borderId="0" xfId="0" applyFont="1" applyFill="1" applyAlignment="1" applyProtection="1">
      <alignment horizontal="center" vertical="center"/>
      <protection hidden="1"/>
    </xf>
    <xf numFmtId="0" fontId="19" fillId="0" borderId="2" xfId="0" applyFont="1" applyBorder="1" applyAlignment="1" applyProtection="1">
      <alignment horizontal="center" vertical="center"/>
      <protection hidden="1"/>
    </xf>
    <xf numFmtId="0" fontId="31" fillId="0" borderId="2" xfId="0" applyFont="1" applyBorder="1" applyAlignment="1" applyProtection="1">
      <alignment horizontal="center" vertical="center"/>
      <protection hidden="1"/>
    </xf>
    <xf numFmtId="0" fontId="18" fillId="0" borderId="0" xfId="0" applyFont="1" applyAlignment="1" applyProtection="1">
      <alignment vertical="center"/>
      <protection hidden="1"/>
    </xf>
    <xf numFmtId="0" fontId="31" fillId="0" borderId="2" xfId="0" applyFont="1" applyBorder="1" applyAlignment="1" applyProtection="1">
      <alignment horizontal="left" vertical="center" indent="1"/>
      <protection hidden="1"/>
    </xf>
    <xf numFmtId="0" fontId="31" fillId="0" borderId="0" xfId="0" applyFont="1" applyAlignment="1" applyProtection="1">
      <alignment horizontal="left" vertical="center" indent="1"/>
      <protection hidden="1"/>
    </xf>
    <xf numFmtId="0" fontId="34" fillId="0" borderId="0" xfId="0" applyFont="1" applyProtection="1">
      <protection hidden="1"/>
    </xf>
    <xf numFmtId="0" fontId="0" fillId="0" borderId="0" xfId="0" applyAlignment="1" applyProtection="1">
      <alignment horizontal="center" vertical="center"/>
      <protection hidden="1"/>
    </xf>
    <xf numFmtId="0" fontId="128" fillId="0" borderId="0" xfId="0" applyFont="1" applyAlignment="1" applyProtection="1">
      <alignment horizontal="right" vertical="center"/>
      <protection hidden="1"/>
    </xf>
    <xf numFmtId="0" fontId="6" fillId="0" borderId="0" xfId="0" applyFont="1" applyAlignment="1" applyProtection="1">
      <alignment vertical="center"/>
      <protection hidden="1"/>
    </xf>
    <xf numFmtId="0" fontId="6" fillId="0" borderId="0" xfId="0" applyFont="1" applyAlignment="1" applyProtection="1">
      <alignment horizontal="right" vertical="center"/>
      <protection hidden="1"/>
    </xf>
    <xf numFmtId="0" fontId="121" fillId="0" borderId="0" xfId="0" applyFont="1" applyAlignment="1" applyProtection="1">
      <alignment horizontal="right" vertical="center"/>
      <protection hidden="1"/>
    </xf>
    <xf numFmtId="0" fontId="135" fillId="10" borderId="17" xfId="0" applyFont="1" applyFill="1" applyBorder="1" applyAlignment="1" applyProtection="1">
      <alignment horizontal="center" vertical="center"/>
      <protection locked="0" hidden="1"/>
    </xf>
    <xf numFmtId="0" fontId="17" fillId="0" borderId="0" xfId="0" applyFont="1" applyAlignment="1" applyProtection="1">
      <alignment vertical="center" wrapText="1"/>
      <protection hidden="1"/>
    </xf>
    <xf numFmtId="0" fontId="28" fillId="0" borderId="0" xfId="0" applyFont="1" applyAlignment="1" applyProtection="1">
      <alignment vertical="center"/>
      <protection hidden="1"/>
    </xf>
    <xf numFmtId="0" fontId="23" fillId="0" borderId="0" xfId="0" applyFont="1" applyAlignment="1" applyProtection="1">
      <alignment horizontal="left" vertical="center"/>
      <protection hidden="1"/>
    </xf>
    <xf numFmtId="0" fontId="30"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14" fillId="0" borderId="0" xfId="0" applyFont="1" applyAlignment="1" applyProtection="1">
      <alignment horizontal="left" wrapText="1" readingOrder="1"/>
      <protection hidden="1"/>
    </xf>
    <xf numFmtId="0" fontId="23" fillId="0" borderId="2" xfId="0" applyFont="1" applyBorder="1" applyAlignment="1" applyProtection="1">
      <alignment horizontal="left" vertical="center"/>
      <protection hidden="1"/>
    </xf>
    <xf numFmtId="0" fontId="31" fillId="0" borderId="0" xfId="0" applyFont="1" applyAlignment="1" applyProtection="1">
      <alignment horizontal="left" vertical="center"/>
      <protection hidden="1"/>
    </xf>
    <xf numFmtId="0" fontId="19" fillId="0" borderId="0" xfId="0" applyFont="1" applyAlignment="1" applyProtection="1">
      <alignment horizontal="left" vertical="center" indent="1"/>
      <protection hidden="1"/>
    </xf>
    <xf numFmtId="0" fontId="0" fillId="0" borderId="0" xfId="0" applyAlignment="1" applyProtection="1">
      <alignment horizontal="left"/>
      <protection hidden="1"/>
    </xf>
    <xf numFmtId="0" fontId="51" fillId="0" borderId="0" xfId="0" applyFont="1" applyAlignment="1" applyProtection="1">
      <alignment horizontal="right" vertical="center"/>
      <protection hidden="1"/>
    </xf>
    <xf numFmtId="0" fontId="50" fillId="0" borderId="0" xfId="0" applyFont="1" applyAlignment="1" applyProtection="1">
      <alignment horizontal="right" vertical="center"/>
      <protection hidden="1"/>
    </xf>
    <xf numFmtId="0" fontId="134" fillId="0" borderId="0" xfId="0" applyFont="1" applyAlignment="1" applyProtection="1">
      <alignment horizontal="left" vertical="center"/>
      <protection hidden="1"/>
    </xf>
    <xf numFmtId="0" fontId="134" fillId="0" borderId="2" xfId="0" applyFont="1" applyBorder="1" applyAlignment="1" applyProtection="1">
      <alignment vertical="center"/>
      <protection hidden="1"/>
    </xf>
    <xf numFmtId="0" fontId="134" fillId="0" borderId="0" xfId="0" applyFont="1" applyAlignment="1" applyProtection="1">
      <alignment vertical="center"/>
      <protection hidden="1"/>
    </xf>
    <xf numFmtId="0" fontId="137" fillId="0" borderId="0" xfId="0" applyFont="1" applyAlignment="1" applyProtection="1">
      <alignment vertical="center"/>
      <protection hidden="1"/>
    </xf>
    <xf numFmtId="0" fontId="136"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1" fontId="75" fillId="0" borderId="0" xfId="1" applyNumberFormat="1" applyFont="1" applyFill="1" applyBorder="1" applyAlignment="1" applyProtection="1">
      <alignment horizontal="center" vertical="center"/>
      <protection hidden="1"/>
    </xf>
    <xf numFmtId="0" fontId="85" fillId="0" borderId="0" xfId="0" applyFont="1" applyAlignment="1" applyProtection="1">
      <alignment horizontal="left" vertical="center" indent="2"/>
      <protection hidden="1"/>
    </xf>
    <xf numFmtId="0" fontId="142" fillId="5" borderId="0" xfId="0" applyFont="1" applyFill="1" applyAlignment="1" applyProtection="1">
      <alignment horizontal="left" vertical="center" indent="1"/>
      <protection hidden="1"/>
    </xf>
    <xf numFmtId="0" fontId="106" fillId="5" borderId="0" xfId="0" applyFont="1" applyFill="1" applyAlignment="1" applyProtection="1">
      <alignment horizontal="left" vertical="center" indent="1"/>
      <protection hidden="1"/>
    </xf>
    <xf numFmtId="0" fontId="147" fillId="5" borderId="0" xfId="0" applyFont="1" applyFill="1" applyProtection="1">
      <protection hidden="1"/>
    </xf>
    <xf numFmtId="0" fontId="131" fillId="5" borderId="2" xfId="0" applyFont="1" applyFill="1" applyBorder="1" applyAlignment="1" applyProtection="1">
      <alignment horizontal="center" wrapText="1"/>
      <protection hidden="1"/>
    </xf>
    <xf numFmtId="0" fontId="114" fillId="5" borderId="0" xfId="4" applyFont="1" applyFill="1" applyBorder="1" applyAlignment="1" applyProtection="1">
      <alignment horizontal="left"/>
      <protection hidden="1"/>
    </xf>
    <xf numFmtId="0" fontId="149" fillId="5" borderId="0" xfId="0" applyFont="1" applyFill="1" applyAlignment="1" applyProtection="1">
      <alignment horizontal="center"/>
      <protection hidden="1"/>
    </xf>
    <xf numFmtId="0" fontId="114" fillId="5" borderId="0" xfId="4" applyFont="1" applyFill="1" applyBorder="1" applyAlignment="1" applyProtection="1">
      <alignment horizontal="left" vertical="center" indent="1"/>
      <protection hidden="1"/>
    </xf>
    <xf numFmtId="0" fontId="114" fillId="5" borderId="0" xfId="4" applyFont="1" applyFill="1" applyBorder="1" applyAlignment="1" applyProtection="1">
      <alignment horizontal="left" vertical="center" indent="2"/>
      <protection hidden="1"/>
    </xf>
    <xf numFmtId="0" fontId="6" fillId="0" borderId="6" xfId="0" applyFont="1" applyBorder="1" applyAlignment="1" applyProtection="1">
      <alignment vertical="center"/>
      <protection locked="0" hidden="1"/>
    </xf>
    <xf numFmtId="0" fontId="0" fillId="5" borderId="0" xfId="0" applyFill="1" applyProtection="1">
      <protection locked="0" hidden="1"/>
    </xf>
    <xf numFmtId="0" fontId="0" fillId="5" borderId="0" xfId="0" applyFill="1" applyAlignment="1" applyProtection="1">
      <alignment vertical="center"/>
      <protection locked="0" hidden="1"/>
    </xf>
    <xf numFmtId="0" fontId="0" fillId="5" borderId="0" xfId="0" applyFill="1" applyAlignment="1" applyProtection="1">
      <alignment vertical="top"/>
      <protection locked="0" hidden="1"/>
    </xf>
    <xf numFmtId="0" fontId="107" fillId="5" borderId="1" xfId="0" applyFont="1" applyFill="1" applyBorder="1" applyAlignment="1" applyProtection="1">
      <alignment horizontal="left" vertical="center" indent="1"/>
      <protection hidden="1"/>
    </xf>
    <xf numFmtId="0" fontId="115" fillId="5" borderId="0" xfId="0" applyFont="1" applyFill="1" applyAlignment="1" applyProtection="1">
      <alignment horizontal="left" vertical="center"/>
      <protection hidden="1"/>
    </xf>
    <xf numFmtId="0" fontId="106" fillId="0" borderId="0" xfId="0" applyFont="1" applyProtection="1">
      <protection hidden="1"/>
    </xf>
    <xf numFmtId="0" fontId="106" fillId="5" borderId="1" xfId="0" applyFont="1" applyFill="1" applyBorder="1" applyAlignment="1" applyProtection="1">
      <alignment vertical="center" wrapText="1"/>
      <protection hidden="1"/>
    </xf>
    <xf numFmtId="0" fontId="152" fillId="5" borderId="0" xfId="4" applyFont="1" applyFill="1" applyAlignment="1" applyProtection="1">
      <alignment vertical="center"/>
      <protection hidden="1"/>
    </xf>
    <xf numFmtId="0" fontId="152" fillId="5" borderId="0" xfId="4" applyFont="1" applyFill="1" applyAlignment="1" applyProtection="1">
      <alignment vertical="center" wrapText="1"/>
      <protection hidden="1"/>
    </xf>
    <xf numFmtId="0" fontId="73" fillId="5" borderId="0" xfId="4" applyFill="1" applyAlignment="1" applyProtection="1">
      <alignment vertical="center" wrapText="1"/>
      <protection hidden="1"/>
    </xf>
    <xf numFmtId="0" fontId="152" fillId="5" borderId="0" xfId="4" applyFont="1" applyFill="1" applyBorder="1" applyAlignment="1" applyProtection="1">
      <alignment horizontal="left" indent="1"/>
      <protection hidden="1"/>
    </xf>
    <xf numFmtId="0" fontId="152" fillId="5" borderId="0" xfId="4" applyFont="1" applyFill="1" applyProtection="1">
      <protection hidden="1"/>
    </xf>
    <xf numFmtId="0" fontId="106" fillId="5" borderId="0" xfId="0" quotePrefix="1" applyFont="1" applyFill="1" applyAlignment="1" applyProtection="1">
      <alignment horizontal="left" vertical="center"/>
      <protection hidden="1"/>
    </xf>
    <xf numFmtId="0" fontId="74" fillId="5" borderId="0" xfId="4" applyFont="1" applyFill="1"/>
    <xf numFmtId="0" fontId="2" fillId="5" borderId="0" xfId="0" applyFont="1" applyFill="1"/>
    <xf numFmtId="0" fontId="28" fillId="2" borderId="29" xfId="0" applyFont="1" applyFill="1" applyBorder="1" applyAlignment="1" applyProtection="1">
      <alignment horizontal="left" vertical="center"/>
      <protection hidden="1"/>
    </xf>
    <xf numFmtId="0" fontId="28" fillId="2" borderId="29" xfId="0" applyFont="1" applyFill="1" applyBorder="1" applyAlignment="1" applyProtection="1">
      <alignment horizontal="left" vertical="center" indent="1"/>
      <protection hidden="1"/>
    </xf>
    <xf numFmtId="0" fontId="28" fillId="2" borderId="22" xfId="0" applyFont="1" applyFill="1" applyBorder="1" applyAlignment="1" applyProtection="1">
      <alignment horizontal="left" vertical="center" indent="1"/>
      <protection hidden="1"/>
    </xf>
    <xf numFmtId="0" fontId="28" fillId="2" borderId="30" xfId="0" applyFont="1" applyFill="1" applyBorder="1" applyAlignment="1" applyProtection="1">
      <alignment horizontal="left" vertical="center" indent="1"/>
      <protection hidden="1"/>
    </xf>
    <xf numFmtId="0" fontId="104" fillId="3" borderId="1" xfId="0" applyFont="1" applyFill="1" applyBorder="1" applyAlignment="1" applyProtection="1">
      <alignment vertical="top"/>
      <protection hidden="1"/>
    </xf>
    <xf numFmtId="0" fontId="0" fillId="3" borderId="0" xfId="0" applyFill="1" applyProtection="1">
      <protection hidden="1"/>
    </xf>
    <xf numFmtId="0" fontId="0" fillId="3" borderId="2" xfId="0" applyFill="1" applyBorder="1" applyProtection="1">
      <protection hidden="1"/>
    </xf>
    <xf numFmtId="0" fontId="40" fillId="5" borderId="0" xfId="0" applyFont="1" applyFill="1" applyAlignment="1" applyProtection="1">
      <alignment vertical="center"/>
      <protection hidden="1"/>
    </xf>
    <xf numFmtId="0" fontId="148" fillId="3" borderId="1" xfId="0" applyFont="1" applyFill="1" applyBorder="1" applyAlignment="1" applyProtection="1">
      <alignment horizontal="right" vertical="center" wrapText="1" indent="1"/>
      <protection hidden="1"/>
    </xf>
    <xf numFmtId="0" fontId="106" fillId="5" borderId="4" xfId="0" applyFont="1" applyFill="1" applyBorder="1" applyAlignment="1" applyProtection="1">
      <alignment horizontal="left" vertical="center" wrapText="1" indent="1"/>
      <protection hidden="1"/>
    </xf>
    <xf numFmtId="0" fontId="113" fillId="5" borderId="4" xfId="0" applyFont="1" applyFill="1" applyBorder="1" applyAlignment="1" applyProtection="1">
      <alignment horizontal="left" vertical="center" wrapText="1" indent="1"/>
      <protection hidden="1"/>
    </xf>
    <xf numFmtId="0" fontId="106" fillId="5" borderId="5" xfId="0" applyFont="1" applyFill="1" applyBorder="1" applyAlignment="1" applyProtection="1">
      <alignment horizontal="left" vertical="center" wrapText="1" indent="1"/>
      <protection hidden="1"/>
    </xf>
    <xf numFmtId="0" fontId="0" fillId="5" borderId="0" xfId="0" applyFill="1" applyAlignment="1" applyProtection="1">
      <alignment vertical="center" wrapText="1"/>
      <protection hidden="1"/>
    </xf>
    <xf numFmtId="0" fontId="113" fillId="5" borderId="0" xfId="0" applyFont="1" applyFill="1" applyAlignment="1" applyProtection="1">
      <alignment horizontal="left" vertical="center" wrapText="1" indent="1"/>
      <protection hidden="1"/>
    </xf>
    <xf numFmtId="0" fontId="106" fillId="3" borderId="0" xfId="0" applyFont="1" applyFill="1" applyAlignment="1" applyProtection="1">
      <alignment horizontal="left" vertical="center" indent="2"/>
      <protection hidden="1"/>
    </xf>
    <xf numFmtId="0" fontId="106" fillId="3" borderId="2" xfId="0" applyFont="1" applyFill="1" applyBorder="1" applyAlignment="1" applyProtection="1">
      <alignment horizontal="left" vertical="center" indent="2"/>
      <protection hidden="1"/>
    </xf>
    <xf numFmtId="0" fontId="148" fillId="3" borderId="1" xfId="0" applyFont="1" applyFill="1" applyBorder="1" applyAlignment="1" applyProtection="1">
      <alignment horizontal="right" vertical="center" indent="1"/>
      <protection hidden="1"/>
    </xf>
    <xf numFmtId="0" fontId="106" fillId="3" borderId="0" xfId="0" applyFont="1" applyFill="1" applyAlignment="1" applyProtection="1">
      <alignment horizontal="left" vertical="center" wrapText="1" indent="1"/>
      <protection hidden="1"/>
    </xf>
    <xf numFmtId="0" fontId="106" fillId="3" borderId="2" xfId="0" applyFont="1" applyFill="1" applyBorder="1" applyAlignment="1" applyProtection="1">
      <alignment horizontal="left" vertical="center" wrapText="1" indent="1"/>
      <protection hidden="1"/>
    </xf>
    <xf numFmtId="0" fontId="148" fillId="3" borderId="3" xfId="0" applyFont="1" applyFill="1" applyBorder="1" applyAlignment="1" applyProtection="1">
      <alignment horizontal="right" vertical="center" indent="1"/>
      <protection hidden="1"/>
    </xf>
    <xf numFmtId="0" fontId="106" fillId="5" borderId="12" xfId="0" applyFont="1" applyFill="1" applyBorder="1" applyAlignment="1" applyProtection="1">
      <alignment horizontal="left" vertical="center" wrapText="1" indent="1"/>
      <protection hidden="1"/>
    </xf>
    <xf numFmtId="0" fontId="113" fillId="5" borderId="12" xfId="0" applyFont="1" applyFill="1" applyBorder="1" applyAlignment="1" applyProtection="1">
      <alignment horizontal="left" vertical="center" wrapText="1" indent="1"/>
      <protection hidden="1"/>
    </xf>
    <xf numFmtId="0" fontId="106" fillId="5" borderId="21" xfId="0" applyFont="1" applyFill="1" applyBorder="1" applyAlignment="1" applyProtection="1">
      <alignment horizontal="left" vertical="center" wrapText="1" indent="1"/>
      <protection hidden="1"/>
    </xf>
    <xf numFmtId="0" fontId="106" fillId="0" borderId="0" xfId="0" applyFont="1" applyAlignment="1" applyProtection="1">
      <alignment horizontal="left" vertical="center"/>
      <protection hidden="1"/>
    </xf>
    <xf numFmtId="0" fontId="106" fillId="0" borderId="0" xfId="0" quotePrefix="1" applyFont="1" applyAlignment="1" applyProtection="1">
      <alignment horizontal="left" vertical="center"/>
      <protection hidden="1"/>
    </xf>
    <xf numFmtId="0" fontId="108" fillId="0" borderId="0" xfId="0" applyFont="1" applyAlignment="1" applyProtection="1">
      <alignment vertical="center"/>
      <protection hidden="1"/>
    </xf>
    <xf numFmtId="0" fontId="108" fillId="0" borderId="2" xfId="0" applyFont="1" applyBorder="1" applyAlignment="1" applyProtection="1">
      <alignment vertical="center"/>
      <protection hidden="1"/>
    </xf>
    <xf numFmtId="0" fontId="73" fillId="5" borderId="0" xfId="4" applyFill="1"/>
    <xf numFmtId="0" fontId="73" fillId="5" borderId="0" xfId="4" applyFill="1" applyAlignment="1">
      <alignment horizontal="left" indent="1"/>
    </xf>
    <xf numFmtId="0" fontId="0" fillId="5" borderId="0" xfId="0" applyFill="1" applyAlignment="1">
      <alignment horizontal="left" indent="1"/>
    </xf>
    <xf numFmtId="0" fontId="17" fillId="8" borderId="0" xfId="0" applyFont="1" applyFill="1" applyAlignment="1" applyProtection="1">
      <alignment horizontal="center" vertical="center" wrapText="1"/>
      <protection hidden="1"/>
    </xf>
    <xf numFmtId="0" fontId="31" fillId="3" borderId="0" xfId="0" applyFont="1" applyFill="1" applyAlignment="1" applyProtection="1">
      <alignment horizontal="left" vertical="center" indent="1"/>
      <protection hidden="1"/>
    </xf>
    <xf numFmtId="0" fontId="40" fillId="0" borderId="0" xfId="0" applyFont="1" applyAlignment="1" applyProtection="1">
      <alignment horizontal="left" vertical="center" wrapText="1"/>
      <protection hidden="1"/>
    </xf>
    <xf numFmtId="0" fontId="30" fillId="2" borderId="29" xfId="0" applyFont="1" applyFill="1" applyBorder="1" applyAlignment="1" applyProtection="1">
      <alignment horizontal="center" vertical="center"/>
      <protection hidden="1"/>
    </xf>
    <xf numFmtId="0" fontId="30" fillId="2" borderId="22" xfId="0" applyFont="1" applyFill="1" applyBorder="1" applyAlignment="1" applyProtection="1">
      <alignment horizontal="center" vertical="center"/>
      <protection hidden="1"/>
    </xf>
    <xf numFmtId="0" fontId="30" fillId="2" borderId="30" xfId="0" applyFont="1" applyFill="1" applyBorder="1" applyAlignment="1" applyProtection="1">
      <alignment horizontal="center" vertical="center"/>
      <protection hidden="1"/>
    </xf>
    <xf numFmtId="0" fontId="134" fillId="14" borderId="0" xfId="0" applyFont="1" applyFill="1" applyAlignment="1" applyProtection="1">
      <alignment horizontal="center" vertical="center"/>
      <protection hidden="1"/>
    </xf>
    <xf numFmtId="0" fontId="134" fillId="15" borderId="0" xfId="0" applyFont="1" applyFill="1" applyAlignment="1" applyProtection="1">
      <alignment horizontal="center" vertical="center"/>
      <protection hidden="1"/>
    </xf>
    <xf numFmtId="0" fontId="134" fillId="13" borderId="0" xfId="0" applyFont="1" applyFill="1" applyAlignment="1" applyProtection="1">
      <alignment horizontal="center" vertical="center"/>
      <protection hidden="1"/>
    </xf>
    <xf numFmtId="0" fontId="30" fillId="2" borderId="1" xfId="0" applyFont="1" applyFill="1" applyBorder="1" applyAlignment="1" applyProtection="1">
      <alignment horizontal="center" vertical="center"/>
      <protection hidden="1"/>
    </xf>
    <xf numFmtId="0" fontId="30" fillId="2" borderId="0" xfId="0" applyFont="1" applyFill="1" applyAlignment="1" applyProtection="1">
      <alignment horizontal="center" vertical="center"/>
      <protection hidden="1"/>
    </xf>
    <xf numFmtId="0" fontId="30" fillId="2" borderId="2" xfId="0" applyFont="1" applyFill="1" applyBorder="1" applyAlignment="1" applyProtection="1">
      <alignment horizontal="center" vertical="center"/>
      <protection hidden="1"/>
    </xf>
    <xf numFmtId="0" fontId="40" fillId="0" borderId="0" xfId="0" applyFont="1" applyAlignment="1" applyProtection="1">
      <alignment horizontal="left" vertical="top"/>
      <protection hidden="1"/>
    </xf>
    <xf numFmtId="0" fontId="130" fillId="5" borderId="0" xfId="4" applyFont="1" applyFill="1" applyAlignment="1" applyProtection="1">
      <alignment horizontal="left"/>
      <protection hidden="1"/>
    </xf>
    <xf numFmtId="0" fontId="84" fillId="0" borderId="0" xfId="0" applyFont="1" applyAlignment="1" applyProtection="1">
      <alignment horizontal="center" vertical="center"/>
      <protection hidden="1"/>
    </xf>
    <xf numFmtId="0" fontId="84" fillId="0" borderId="31" xfId="0" applyFont="1" applyBorder="1" applyAlignment="1" applyProtection="1">
      <alignment horizontal="center" vertical="center"/>
      <protection hidden="1"/>
    </xf>
    <xf numFmtId="0" fontId="134" fillId="15" borderId="0" xfId="0" applyFont="1" applyFill="1" applyAlignment="1" applyProtection="1">
      <alignment horizontal="left" vertical="center" indent="1"/>
      <protection hidden="1"/>
    </xf>
    <xf numFmtId="0" fontId="134" fillId="14" borderId="0" xfId="0" applyFont="1" applyFill="1" applyAlignment="1" applyProtection="1">
      <alignment horizontal="left" vertical="center" indent="1"/>
      <protection hidden="1"/>
    </xf>
    <xf numFmtId="0" fontId="82" fillId="0" borderId="0" xfId="0" applyFont="1" applyAlignment="1" applyProtection="1">
      <alignment horizontal="right" vertical="center"/>
      <protection hidden="1"/>
    </xf>
    <xf numFmtId="0" fontId="31" fillId="12" borderId="0" xfId="0" applyFont="1" applyFill="1" applyAlignment="1" applyProtection="1">
      <alignment horizontal="left" vertical="center" indent="1"/>
      <protection hidden="1"/>
    </xf>
    <xf numFmtId="0" fontId="4" fillId="5" borderId="0" xfId="0" applyFont="1" applyFill="1" applyAlignment="1" applyProtection="1">
      <alignment horizontal="left" wrapText="1"/>
      <protection hidden="1"/>
    </xf>
    <xf numFmtId="0" fontId="73" fillId="5" borderId="0" xfId="4" applyFill="1" applyAlignment="1">
      <alignment horizontal="left" indent="1"/>
    </xf>
    <xf numFmtId="0" fontId="106" fillId="5" borderId="0" xfId="0" quotePrefix="1" applyFont="1" applyFill="1" applyAlignment="1" applyProtection="1">
      <alignment horizontal="left" vertical="center" wrapText="1"/>
      <protection hidden="1"/>
    </xf>
    <xf numFmtId="0" fontId="106" fillId="5" borderId="2" xfId="0" quotePrefix="1" applyFont="1" applyFill="1" applyBorder="1" applyAlignment="1" applyProtection="1">
      <alignment horizontal="left" vertical="center" wrapText="1"/>
      <protection hidden="1"/>
    </xf>
    <xf numFmtId="0" fontId="61" fillId="8" borderId="23" xfId="0" applyFont="1" applyFill="1" applyBorder="1" applyAlignment="1" applyProtection="1">
      <alignment horizontal="center" vertical="center"/>
      <protection hidden="1"/>
    </xf>
    <xf numFmtId="0" fontId="61" fillId="8" borderId="24" xfId="0" applyFont="1" applyFill="1" applyBorder="1" applyAlignment="1" applyProtection="1">
      <alignment horizontal="center" vertical="center"/>
      <protection hidden="1"/>
    </xf>
    <xf numFmtId="0" fontId="61" fillId="8" borderId="25" xfId="0" applyFont="1" applyFill="1" applyBorder="1" applyAlignment="1" applyProtection="1">
      <alignment horizontal="center" vertical="center"/>
      <protection hidden="1"/>
    </xf>
    <xf numFmtId="0" fontId="61" fillId="8" borderId="26" xfId="0" applyFont="1" applyFill="1" applyBorder="1" applyAlignment="1" applyProtection="1">
      <alignment horizontal="center" vertical="center"/>
      <protection hidden="1"/>
    </xf>
    <xf numFmtId="0" fontId="61" fillId="8" borderId="27" xfId="0" applyFont="1" applyFill="1" applyBorder="1" applyAlignment="1" applyProtection="1">
      <alignment horizontal="center" vertical="center"/>
      <protection hidden="1"/>
    </xf>
    <xf numFmtId="0" fontId="61" fillId="8" borderId="28" xfId="0" applyFont="1" applyFill="1" applyBorder="1" applyAlignment="1" applyProtection="1">
      <alignment horizontal="center" vertical="center"/>
      <protection hidden="1"/>
    </xf>
    <xf numFmtId="0" fontId="73" fillId="5" borderId="0" xfId="4" applyFill="1"/>
    <xf numFmtId="0" fontId="28" fillId="2" borderId="9" xfId="0" applyFont="1" applyFill="1" applyBorder="1" applyAlignment="1" applyProtection="1">
      <alignment horizontal="center" vertical="top"/>
      <protection hidden="1"/>
    </xf>
    <xf numFmtId="0" fontId="28" fillId="2" borderId="10" xfId="0" applyFont="1" applyFill="1" applyBorder="1" applyAlignment="1" applyProtection="1">
      <alignment horizontal="center" vertical="top"/>
      <protection hidden="1"/>
    </xf>
    <xf numFmtId="0" fontId="28" fillId="2" borderId="11" xfId="0" applyFont="1" applyFill="1" applyBorder="1" applyAlignment="1" applyProtection="1">
      <alignment horizontal="center" vertical="top"/>
      <protection hidden="1"/>
    </xf>
    <xf numFmtId="0" fontId="106" fillId="5" borderId="0" xfId="0" applyFont="1" applyFill="1" applyAlignment="1" applyProtection="1">
      <alignment horizontal="left" vertical="center" wrapText="1" indent="1"/>
      <protection hidden="1"/>
    </xf>
    <xf numFmtId="0" fontId="106" fillId="5" borderId="2" xfId="0" applyFont="1" applyFill="1" applyBorder="1" applyAlignment="1" applyProtection="1">
      <alignment horizontal="left" vertical="center" wrapText="1" indent="1"/>
      <protection hidden="1"/>
    </xf>
    <xf numFmtId="0" fontId="106" fillId="5" borderId="0" xfId="0" applyFont="1" applyFill="1" applyAlignment="1" applyProtection="1">
      <alignment horizontal="left" vertical="center" wrapText="1"/>
      <protection hidden="1"/>
    </xf>
    <xf numFmtId="0" fontId="106" fillId="5" borderId="2" xfId="0" applyFont="1" applyFill="1" applyBorder="1" applyAlignment="1" applyProtection="1">
      <alignment horizontal="left" vertical="center" wrapText="1"/>
      <protection hidden="1"/>
    </xf>
    <xf numFmtId="0" fontId="106" fillId="0" borderId="0" xfId="0" applyFont="1" applyAlignment="1" applyProtection="1">
      <alignment horizontal="left" vertical="center" wrapText="1" indent="1"/>
      <protection hidden="1"/>
    </xf>
    <xf numFmtId="0" fontId="106" fillId="0" borderId="2" xfId="0" applyFont="1" applyBorder="1" applyAlignment="1" applyProtection="1">
      <alignment horizontal="left" vertical="center" wrapText="1" indent="1"/>
      <protection hidden="1"/>
    </xf>
    <xf numFmtId="0" fontId="106" fillId="11" borderId="0" xfId="0" applyFont="1" applyFill="1" applyAlignment="1" applyProtection="1">
      <alignment horizontal="left" vertical="center" wrapText="1" indent="1"/>
      <protection hidden="1"/>
    </xf>
    <xf numFmtId="0" fontId="106" fillId="5" borderId="1" xfId="0" applyFont="1" applyFill="1" applyBorder="1" applyAlignment="1" applyProtection="1">
      <alignment horizontal="left" vertical="center" wrapText="1" indent="1"/>
      <protection hidden="1"/>
    </xf>
    <xf numFmtId="0" fontId="28" fillId="2" borderId="1" xfId="0" applyFont="1" applyFill="1" applyBorder="1" applyAlignment="1" applyProtection="1">
      <alignment horizontal="center" vertical="top" wrapText="1"/>
      <protection hidden="1"/>
    </xf>
    <xf numFmtId="0" fontId="28" fillId="2" borderId="3" xfId="0" applyFont="1" applyFill="1" applyBorder="1" applyAlignment="1" applyProtection="1">
      <alignment horizontal="center" vertical="top" wrapText="1"/>
      <protection hidden="1"/>
    </xf>
    <xf numFmtId="0" fontId="104" fillId="3" borderId="0" xfId="0" applyFont="1" applyFill="1" applyAlignment="1" applyProtection="1">
      <alignment horizontal="left" vertical="center" indent="1"/>
      <protection hidden="1"/>
    </xf>
    <xf numFmtId="0" fontId="104" fillId="3" borderId="2" xfId="0" applyFont="1" applyFill="1" applyBorder="1" applyAlignment="1" applyProtection="1">
      <alignment horizontal="left" vertical="center" indent="1"/>
      <protection hidden="1"/>
    </xf>
    <xf numFmtId="0" fontId="106" fillId="5" borderId="0" xfId="0" applyFont="1" applyFill="1" applyAlignment="1" applyProtection="1">
      <alignment horizontal="left" vertical="top" wrapText="1" indent="1"/>
      <protection hidden="1"/>
    </xf>
    <xf numFmtId="0" fontId="106" fillId="5" borderId="2" xfId="0" applyFont="1" applyFill="1" applyBorder="1" applyAlignment="1" applyProtection="1">
      <alignment horizontal="left" vertical="top" wrapText="1" indent="1"/>
      <protection hidden="1"/>
    </xf>
    <xf numFmtId="0" fontId="106" fillId="5" borderId="0" xfId="0" applyFont="1" applyFill="1" applyAlignment="1" applyProtection="1">
      <alignment horizontal="left" vertical="top" wrapText="1"/>
      <protection hidden="1"/>
    </xf>
    <xf numFmtId="0" fontId="106" fillId="5" borderId="2" xfId="0" applyFont="1" applyFill="1" applyBorder="1" applyAlignment="1" applyProtection="1">
      <alignment horizontal="left" vertical="top" wrapText="1"/>
      <protection hidden="1"/>
    </xf>
    <xf numFmtId="0" fontId="28" fillId="2" borderId="0" xfId="0" applyFont="1" applyFill="1" applyAlignment="1" applyProtection="1">
      <alignment horizontal="left" vertical="center" indent="1"/>
      <protection hidden="1"/>
    </xf>
    <xf numFmtId="0" fontId="28" fillId="2" borderId="2" xfId="0" applyFont="1" applyFill="1" applyBorder="1" applyAlignment="1" applyProtection="1">
      <alignment horizontal="left" vertical="center" indent="1"/>
      <protection hidden="1"/>
    </xf>
    <xf numFmtId="0" fontId="26" fillId="5" borderId="0" xfId="0" applyFont="1" applyFill="1" applyAlignment="1" applyProtection="1">
      <alignment horizontal="left" vertical="top" wrapText="1"/>
      <protection hidden="1"/>
    </xf>
    <xf numFmtId="0" fontId="106" fillId="5" borderId="0" xfId="0" applyFont="1" applyFill="1" applyAlignment="1" applyProtection="1">
      <alignment horizontal="left" wrapText="1" indent="1"/>
      <protection hidden="1"/>
    </xf>
    <xf numFmtId="0" fontId="106" fillId="5" borderId="2" xfId="0" applyFont="1" applyFill="1" applyBorder="1" applyAlignment="1" applyProtection="1">
      <alignment horizontal="left" wrapText="1" indent="1"/>
      <protection hidden="1"/>
    </xf>
    <xf numFmtId="0" fontId="106" fillId="5" borderId="0" xfId="0" applyFont="1" applyFill="1" applyAlignment="1" applyProtection="1">
      <alignment horizontal="left" indent="1"/>
      <protection hidden="1"/>
    </xf>
    <xf numFmtId="0" fontId="106" fillId="5" borderId="2" xfId="0" applyFont="1" applyFill="1" applyBorder="1" applyAlignment="1" applyProtection="1">
      <alignment horizontal="left" indent="1"/>
      <protection hidden="1"/>
    </xf>
    <xf numFmtId="0" fontId="106" fillId="0" borderId="0" xfId="0" applyFont="1" applyAlignment="1" applyProtection="1">
      <alignment horizontal="left" indent="1"/>
      <protection hidden="1"/>
    </xf>
    <xf numFmtId="0" fontId="106" fillId="0" borderId="2" xfId="0" applyFont="1" applyBorder="1" applyAlignment="1" applyProtection="1">
      <alignment horizontal="left" indent="1"/>
      <protection hidden="1"/>
    </xf>
    <xf numFmtId="0" fontId="106" fillId="0" borderId="0" xfId="0" applyFont="1" applyAlignment="1" applyProtection="1">
      <alignment horizontal="left" vertical="top" wrapText="1" indent="1"/>
      <protection hidden="1"/>
    </xf>
    <xf numFmtId="0" fontId="106" fillId="0" borderId="2" xfId="0" applyFont="1" applyBorder="1" applyAlignment="1" applyProtection="1">
      <alignment horizontal="left" vertical="top" wrapText="1" indent="1"/>
      <protection hidden="1"/>
    </xf>
    <xf numFmtId="0" fontId="106" fillId="5" borderId="1" xfId="0" applyFont="1" applyFill="1" applyBorder="1" applyAlignment="1" applyProtection="1">
      <alignment horizontal="left" vertical="top" wrapText="1" indent="1"/>
      <protection hidden="1"/>
    </xf>
    <xf numFmtId="0" fontId="67" fillId="5" borderId="0" xfId="0" applyFont="1" applyFill="1" applyAlignment="1" applyProtection="1">
      <alignment horizontal="left" vertical="top" wrapText="1"/>
      <protection hidden="1"/>
    </xf>
    <xf numFmtId="0" fontId="28" fillId="2" borderId="0" xfId="0" applyFont="1" applyFill="1" applyAlignment="1" applyProtection="1">
      <alignment horizontal="center" vertical="top" wrapText="1"/>
      <protection hidden="1"/>
    </xf>
    <xf numFmtId="0" fontId="106" fillId="5" borderId="0" xfId="0" applyFont="1" applyFill="1" applyAlignment="1" applyProtection="1">
      <alignment horizontal="left"/>
      <protection hidden="1"/>
    </xf>
    <xf numFmtId="0" fontId="106" fillId="5" borderId="2" xfId="0" applyFont="1" applyFill="1" applyBorder="1" applyAlignment="1" applyProtection="1">
      <alignment horizontal="left"/>
      <protection hidden="1"/>
    </xf>
    <xf numFmtId="0" fontId="2" fillId="5" borderId="0" xfId="0" applyFont="1" applyFill="1" applyAlignment="1" applyProtection="1">
      <alignment horizontal="left" wrapText="1"/>
      <protection hidden="1"/>
    </xf>
    <xf numFmtId="0" fontId="2" fillId="5" borderId="2" xfId="0" applyFont="1" applyFill="1" applyBorder="1" applyAlignment="1" applyProtection="1">
      <alignment horizontal="left" wrapText="1"/>
      <protection hidden="1"/>
    </xf>
    <xf numFmtId="0" fontId="19" fillId="14" borderId="0" xfId="0" applyFont="1" applyFill="1" applyAlignment="1" applyProtection="1">
      <alignment horizontal="center" vertical="center"/>
      <protection hidden="1"/>
    </xf>
    <xf numFmtId="0" fontId="19" fillId="13" borderId="0" xfId="0"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0" fontId="118" fillId="6" borderId="0" xfId="0" applyFont="1" applyFill="1" applyAlignment="1" applyProtection="1">
      <alignment horizontal="left" vertical="center" wrapText="1" indent="1"/>
      <protection hidden="1"/>
    </xf>
    <xf numFmtId="0" fontId="37" fillId="8" borderId="0" xfId="0" applyFont="1" applyFill="1" applyAlignment="1" applyProtection="1">
      <alignment horizontal="center" vertical="center"/>
      <protection hidden="1"/>
    </xf>
    <xf numFmtId="0" fontId="33" fillId="3" borderId="0" xfId="0" applyFont="1" applyFill="1" applyAlignment="1" applyProtection="1">
      <alignment horizontal="center" vertical="center" wrapText="1"/>
      <protection hidden="1"/>
    </xf>
    <xf numFmtId="0" fontId="141" fillId="2" borderId="0" xfId="0" applyFont="1" applyFill="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37" fillId="16" borderId="0" xfId="0" applyFont="1" applyFill="1" applyAlignment="1" applyProtection="1">
      <alignment horizontal="center" vertical="center"/>
      <protection hidden="1"/>
    </xf>
    <xf numFmtId="0" fontId="104" fillId="3" borderId="1" xfId="0" applyFont="1" applyFill="1" applyBorder="1" applyAlignment="1" applyProtection="1">
      <alignment horizontal="left" vertical="center" indent="1"/>
      <protection hidden="1"/>
    </xf>
    <xf numFmtId="0" fontId="28" fillId="2" borderId="13" xfId="0" applyFont="1" applyFill="1" applyBorder="1" applyAlignment="1" applyProtection="1">
      <alignment horizontal="center" vertical="top" wrapText="1"/>
      <protection hidden="1"/>
    </xf>
    <xf numFmtId="0" fontId="106" fillId="5" borderId="0" xfId="0" applyFont="1" applyFill="1" applyAlignment="1" applyProtection="1">
      <alignment wrapText="1"/>
      <protection hidden="1"/>
    </xf>
    <xf numFmtId="0" fontId="106" fillId="5" borderId="2" xfId="0" applyFont="1" applyFill="1" applyBorder="1" applyAlignment="1" applyProtection="1">
      <alignment wrapText="1"/>
      <protection hidden="1"/>
    </xf>
    <xf numFmtId="0" fontId="106" fillId="5" borderId="0" xfId="0" applyFont="1" applyFill="1" applyAlignment="1" applyProtection="1">
      <alignment horizontal="left" wrapText="1"/>
      <protection hidden="1"/>
    </xf>
    <xf numFmtId="0" fontId="106" fillId="5" borderId="2" xfId="0" applyFont="1" applyFill="1" applyBorder="1" applyAlignment="1" applyProtection="1">
      <alignment horizontal="left" wrapText="1"/>
      <protection hidden="1"/>
    </xf>
    <xf numFmtId="0" fontId="106" fillId="0" borderId="1" xfId="0" applyFont="1" applyBorder="1" applyAlignment="1" applyProtection="1">
      <alignment horizontal="left" vertical="center" wrapText="1" indent="1"/>
      <protection hidden="1"/>
    </xf>
    <xf numFmtId="0" fontId="106" fillId="5" borderId="1" xfId="0" applyFont="1" applyFill="1" applyBorder="1" applyAlignment="1" applyProtection="1">
      <alignment horizontal="left" wrapText="1" indent="1"/>
      <protection hidden="1"/>
    </xf>
    <xf numFmtId="0" fontId="0" fillId="5" borderId="0" xfId="0" applyFill="1" applyAlignment="1" applyProtection="1">
      <alignment horizontal="left" vertical="top" wrapText="1"/>
      <protection hidden="1"/>
    </xf>
    <xf numFmtId="0" fontId="61" fillId="8" borderId="0" xfId="0" applyFont="1" applyFill="1" applyAlignment="1" applyProtection="1">
      <alignment horizontal="center" vertical="center"/>
      <protection hidden="1"/>
    </xf>
    <xf numFmtId="0" fontId="106" fillId="5" borderId="29" xfId="0" applyFont="1" applyFill="1" applyBorder="1" applyAlignment="1" applyProtection="1">
      <alignment horizontal="left" vertical="center" wrapText="1"/>
      <protection hidden="1"/>
    </xf>
    <xf numFmtId="0" fontId="106" fillId="5" borderId="22" xfId="0" applyFont="1" applyFill="1" applyBorder="1" applyAlignment="1" applyProtection="1">
      <alignment horizontal="left" vertical="center" wrapText="1"/>
      <protection hidden="1"/>
    </xf>
    <xf numFmtId="0" fontId="106" fillId="5" borderId="30" xfId="0" applyFont="1" applyFill="1" applyBorder="1" applyAlignment="1" applyProtection="1">
      <alignment horizontal="left" vertical="center" wrapText="1"/>
      <protection hidden="1"/>
    </xf>
    <xf numFmtId="0" fontId="28" fillId="2" borderId="9" xfId="0" applyFont="1" applyFill="1" applyBorder="1" applyAlignment="1" applyProtection="1">
      <alignment horizontal="center" vertical="top" wrapText="1"/>
      <protection hidden="1"/>
    </xf>
    <xf numFmtId="0" fontId="28" fillId="2" borderId="10" xfId="0" applyFont="1" applyFill="1" applyBorder="1" applyAlignment="1" applyProtection="1">
      <alignment horizontal="center" vertical="top" wrapText="1"/>
      <protection hidden="1"/>
    </xf>
    <xf numFmtId="0" fontId="28" fillId="2" borderId="11" xfId="0" applyFont="1" applyFill="1" applyBorder="1" applyAlignment="1" applyProtection="1">
      <alignment horizontal="center" vertical="top" wrapText="1"/>
      <protection hidden="1"/>
    </xf>
    <xf numFmtId="0" fontId="106" fillId="0" borderId="1" xfId="0" applyFont="1" applyBorder="1" applyAlignment="1" applyProtection="1">
      <alignment horizontal="left" vertical="top" wrapText="1" indent="1"/>
      <protection hidden="1"/>
    </xf>
    <xf numFmtId="0" fontId="153" fillId="12" borderId="0" xfId="4" applyFont="1" applyFill="1" applyAlignment="1" applyProtection="1">
      <alignment horizontal="left" indent="1"/>
      <protection hidden="1"/>
    </xf>
    <xf numFmtId="0" fontId="28" fillId="8" borderId="0" xfId="0" applyFont="1" applyFill="1" applyAlignment="1" applyProtection="1">
      <alignment horizontal="center" vertical="center"/>
      <protection hidden="1"/>
    </xf>
    <xf numFmtId="0" fontId="0" fillId="5" borderId="0" xfId="0" applyFill="1" applyAlignment="1" applyProtection="1">
      <alignment horizontal="left" wrapText="1"/>
      <protection hidden="1"/>
    </xf>
    <xf numFmtId="0" fontId="102" fillId="5" borderId="4" xfId="0" applyFont="1" applyFill="1" applyBorder="1" applyAlignment="1" applyProtection="1">
      <alignment horizontal="left" vertical="center" wrapText="1" indent="1"/>
      <protection locked="0" hidden="1"/>
    </xf>
    <xf numFmtId="0" fontId="102" fillId="5" borderId="12" xfId="0" applyFont="1" applyFill="1" applyBorder="1" applyAlignment="1" applyProtection="1">
      <alignment horizontal="left" vertical="center" wrapText="1" indent="1"/>
      <protection locked="0" hidden="1"/>
    </xf>
    <xf numFmtId="0" fontId="106" fillId="6" borderId="0" xfId="0" applyFont="1" applyFill="1" applyAlignment="1" applyProtection="1">
      <alignment horizontal="left" vertical="center" wrapText="1" indent="1"/>
      <protection hidden="1"/>
    </xf>
    <xf numFmtId="0" fontId="154" fillId="5" borderId="0" xfId="0" applyFont="1" applyFill="1" applyAlignment="1" applyProtection="1">
      <alignment horizontal="left" vertical="top" wrapText="1"/>
      <protection hidden="1"/>
    </xf>
  </cellXfs>
  <cellStyles count="5">
    <cellStyle name="Hyperlink" xfId="4" builtinId="8"/>
    <cellStyle name="Percent 2" xfId="3" xr:uid="{488034CF-1D9C-423D-9911-5BC16C3C11B7}"/>
    <cellStyle name="Procent" xfId="1" builtinId="5"/>
    <cellStyle name="Standaard" xfId="0" builtinId="0"/>
    <cellStyle name="Standaard 2" xfId="2" xr:uid="{EBB233D5-79C1-4658-BBD3-2AED796DC74F}"/>
  </cellStyles>
  <dxfs count="12">
    <dxf>
      <font>
        <color rgb="FF00B050"/>
      </font>
    </dxf>
    <dxf>
      <font>
        <color theme="7"/>
      </font>
    </dxf>
    <dxf>
      <font>
        <color rgb="FF00B050"/>
      </font>
    </dxf>
    <dxf>
      <font>
        <color theme="7"/>
      </font>
    </dxf>
    <dxf>
      <font>
        <color rgb="FF00B050"/>
      </font>
    </dxf>
    <dxf>
      <font>
        <color theme="7"/>
      </font>
    </dxf>
    <dxf>
      <font>
        <color rgb="FF00B050"/>
      </font>
    </dxf>
    <dxf>
      <font>
        <color theme="7"/>
      </font>
    </dxf>
    <dxf>
      <font>
        <color rgb="FF00B050"/>
      </font>
    </dxf>
    <dxf>
      <font>
        <color theme="7"/>
      </font>
    </dxf>
    <dxf>
      <font>
        <color rgb="FF00B050"/>
      </font>
    </dxf>
    <dxf>
      <font>
        <color theme="7"/>
      </font>
    </dxf>
  </dxfs>
  <tableStyles count="0" defaultTableStyle="TableStyleMedium2" defaultPivotStyle="PivotStyleLight16"/>
  <colors>
    <mruColors>
      <color rgb="FFBCE2B8"/>
      <color rgb="FF77C46E"/>
      <color rgb="FF3A7831"/>
      <color rgb="FF334E4C"/>
      <color rgb="FF002060"/>
      <color rgb="FFFF8080"/>
      <color rgb="FF800080"/>
      <color rgb="FF466A68"/>
      <color rgb="FFBFBFBF"/>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198794047018613E-2"/>
          <c:y val="0.10672372255461383"/>
          <c:w val="0.86577826122959023"/>
          <c:h val="0.81583919411204109"/>
        </c:manualLayout>
      </c:layout>
      <c:doughnutChart>
        <c:varyColors val="1"/>
        <c:ser>
          <c:idx val="1"/>
          <c:order val="0"/>
          <c:tx>
            <c:strRef>
              <c:f>'3. Data Medewerkers'!$C$73</c:f>
              <c:strCache>
                <c:ptCount val="1"/>
                <c:pt idx="0">
                  <c:v>2021</c:v>
                </c:pt>
              </c:strCache>
            </c:strRef>
          </c:tx>
          <c:spPr>
            <a:ln w="9525">
              <a:solidFill>
                <a:srgbClr val="FFFFFF"/>
              </a:solidFill>
            </a:ln>
          </c:spPr>
          <c:dPt>
            <c:idx val="0"/>
            <c:bubble3D val="0"/>
            <c:spPr>
              <a:solidFill>
                <a:srgbClr val="3A7831"/>
              </a:solidFill>
              <a:ln w="9525">
                <a:solidFill>
                  <a:srgbClr val="FFFFFF"/>
                </a:solidFill>
              </a:ln>
            </c:spPr>
            <c:extLst xmlns:c15="http://schemas.microsoft.com/office/drawing/2012/chart">
              <c:ext xmlns:c16="http://schemas.microsoft.com/office/drawing/2014/chart" uri="{C3380CC4-5D6E-409C-BE32-E72D297353CC}">
                <c16:uniqueId val="{0000000A-8725-4530-81A2-327AB2659E60}"/>
              </c:ext>
            </c:extLst>
          </c:dPt>
          <c:dPt>
            <c:idx val="1"/>
            <c:bubble3D val="0"/>
            <c:spPr>
              <a:solidFill>
                <a:srgbClr val="002060"/>
              </a:solidFill>
              <a:ln w="9525">
                <a:solidFill>
                  <a:srgbClr val="FFFFFF"/>
                </a:solidFill>
              </a:ln>
            </c:spPr>
            <c:extLst xmlns:c15="http://schemas.microsoft.com/office/drawing/2012/chart">
              <c:ext xmlns:c16="http://schemas.microsoft.com/office/drawing/2014/chart" uri="{C3380CC4-5D6E-409C-BE32-E72D297353CC}">
                <c16:uniqueId val="{0000000C-8725-4530-81A2-327AB2659E60}"/>
              </c:ext>
            </c:extLst>
          </c:dPt>
          <c:dPt>
            <c:idx val="2"/>
            <c:bubble3D val="0"/>
            <c:spPr>
              <a:solidFill>
                <a:srgbClr val="FF8080"/>
              </a:solidFill>
              <a:ln w="9525">
                <a:solidFill>
                  <a:srgbClr val="FFFFFF"/>
                </a:solidFill>
              </a:ln>
            </c:spPr>
            <c:extLst xmlns:c15="http://schemas.microsoft.com/office/drawing/2012/chart">
              <c:ext xmlns:c16="http://schemas.microsoft.com/office/drawing/2014/chart" uri="{C3380CC4-5D6E-409C-BE32-E72D297353CC}">
                <c16:uniqueId val="{0000000E-8725-4530-81A2-327AB2659E60}"/>
              </c:ext>
            </c:extLst>
          </c:dPt>
          <c:dPt>
            <c:idx val="3"/>
            <c:bubble3D val="0"/>
            <c:spPr>
              <a:solidFill>
                <a:srgbClr val="C00000"/>
              </a:solidFill>
              <a:ln w="9525">
                <a:solidFill>
                  <a:srgbClr val="FFFFFF"/>
                </a:solidFill>
              </a:ln>
            </c:spPr>
            <c:extLst xmlns:c15="http://schemas.microsoft.com/office/drawing/2012/chart">
              <c:ext xmlns:c16="http://schemas.microsoft.com/office/drawing/2014/chart" uri="{C3380CC4-5D6E-409C-BE32-E72D297353CC}">
                <c16:uniqueId val="{00000010-8725-4530-81A2-327AB2659E60}"/>
              </c:ext>
            </c:extLst>
          </c:dPt>
          <c:dLbls>
            <c:numFmt formatCode="0%;\-0%;&quot;&quot;" sourceLinked="0"/>
            <c:spPr>
              <a:noFill/>
              <a:ln>
                <a:noFill/>
              </a:ln>
              <a:effectLst/>
            </c:spPr>
            <c:txPr>
              <a:bodyPr wrap="square" lIns="38100" tIns="19050" rIns="38100" bIns="19050" anchor="ctr">
                <a:spAutoFit/>
              </a:bodyPr>
              <a:lstStyle/>
              <a:p>
                <a:pPr>
                  <a:defRPr sz="800" b="1">
                    <a:solidFill>
                      <a:schemeClr val="bg1"/>
                    </a:solidFill>
                    <a:latin typeface="Nunito ExtraBold" pitchFamily="2" charset="0"/>
                  </a:defRPr>
                </a:pPr>
                <a:endParaRPr lang="nl-BE"/>
              </a:p>
            </c:txPr>
            <c:showLegendKey val="0"/>
            <c:showVal val="0"/>
            <c:showCatName val="0"/>
            <c:showSerName val="0"/>
            <c:showPercent val="1"/>
            <c:showBubbleSize val="0"/>
            <c:showLeaderLines val="0"/>
            <c:extLst xmlns:c15="http://schemas.microsoft.com/office/drawing/2012/chart">
              <c:ext xmlns:c15="http://schemas.microsoft.com/office/drawing/2012/chart" uri="{CE6537A1-D6FC-4f65-9D91-7224C49458BB}"/>
            </c:extLst>
          </c:dLbls>
          <c:cat>
            <c:strRef>
              <c:f>'3. Data Medewerkers'!$B$74:$B$77</c:f>
              <c:strCache>
                <c:ptCount val="4"/>
                <c:pt idx="0">
                  <c:v>Sporadische fietsers</c:v>
                </c:pt>
                <c:pt idx="1">
                  <c:v>Sporadische openbaar vervoer gebruikers</c:v>
                </c:pt>
                <c:pt idx="2">
                  <c:v>Sporadische carpoolers</c:v>
                </c:pt>
                <c:pt idx="3">
                  <c:v>Exclusieve autosolisten + motor-/bromfiets</c:v>
                </c:pt>
              </c:strCache>
            </c:strRef>
          </c:cat>
          <c:val>
            <c:numRef>
              <c:f>'3. Data Medewerkers'!$C$74:$C$77</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1-8725-4530-81A2-327AB2659E60}"/>
            </c:ext>
          </c:extLst>
        </c:ser>
        <c:dLbls>
          <c:showLegendKey val="0"/>
          <c:showVal val="1"/>
          <c:showCatName val="0"/>
          <c:showSerName val="0"/>
          <c:showPercent val="0"/>
          <c:showBubbleSize val="0"/>
          <c:showLeaderLines val="0"/>
        </c:dLbls>
        <c:firstSliceAng val="0"/>
        <c:holeSize val="50"/>
      </c:doughnutChart>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800" b="1" i="0" u="none" strike="noStrike" kern="1200" baseline="0">
          <a:solidFill>
            <a:schemeClr val="bg1"/>
          </a:solidFill>
          <a:latin typeface="Nunito ExtraBold" pitchFamily="2" charset="0"/>
          <a:ea typeface="+mn-ea"/>
          <a:cs typeface="+mn-cs"/>
        </a:defRPr>
      </a:pPr>
      <a:endParaRPr lang="nl-B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20615994828263"/>
          <c:y val="4.8603967690985107E-2"/>
          <c:w val="0.6963213712614974"/>
          <c:h val="0.85773145388537342"/>
        </c:manualLayout>
      </c:layout>
      <c:pieChart>
        <c:varyColors val="1"/>
        <c:ser>
          <c:idx val="0"/>
          <c:order val="0"/>
          <c:spPr>
            <a:solidFill>
              <a:schemeClr val="tx2"/>
            </a:solidFill>
          </c:spPr>
          <c:dPt>
            <c:idx val="0"/>
            <c:bubble3D val="0"/>
            <c:spPr>
              <a:noFill/>
              <a:ln w="19050">
                <a:solidFill>
                  <a:schemeClr val="lt1"/>
                </a:solidFill>
              </a:ln>
              <a:effectLst/>
            </c:spPr>
            <c:extLst>
              <c:ext xmlns:c16="http://schemas.microsoft.com/office/drawing/2014/chart" uri="{C3380CC4-5D6E-409C-BE32-E72D297353CC}">
                <c16:uniqueId val="{00000001-1EF9-4EF3-872C-6D2C38490063}"/>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1EF9-4EF3-872C-6D2C38490063}"/>
              </c:ext>
            </c:extLst>
          </c:dPt>
          <c:dPt>
            <c:idx val="2"/>
            <c:bubble3D val="0"/>
            <c:spPr>
              <a:solidFill>
                <a:schemeClr val="tx2"/>
              </a:solidFill>
              <a:ln w="19050">
                <a:solidFill>
                  <a:schemeClr val="lt1"/>
                </a:solidFill>
              </a:ln>
              <a:effectLst/>
            </c:spPr>
            <c:extLst>
              <c:ext xmlns:c16="http://schemas.microsoft.com/office/drawing/2014/chart" uri="{C3380CC4-5D6E-409C-BE32-E72D297353CC}">
                <c16:uniqueId val="{00000005-1EF9-4EF3-872C-6D2C38490063}"/>
              </c:ext>
            </c:extLst>
          </c:dPt>
          <c:dPt>
            <c:idx val="3"/>
            <c:bubble3D val="0"/>
            <c:spPr>
              <a:solidFill>
                <a:schemeClr val="tx2"/>
              </a:solidFill>
              <a:ln w="19050">
                <a:solidFill>
                  <a:schemeClr val="lt1"/>
                </a:solidFill>
              </a:ln>
              <a:effectLst/>
            </c:spPr>
            <c:extLst>
              <c:ext xmlns:c16="http://schemas.microsoft.com/office/drawing/2014/chart" uri="{C3380CC4-5D6E-409C-BE32-E72D297353CC}">
                <c16:uniqueId val="{00000007-1EF9-4EF3-872C-6D2C38490063}"/>
              </c:ext>
            </c:extLst>
          </c:dPt>
          <c:dPt>
            <c:idx val="4"/>
            <c:bubble3D val="0"/>
            <c:spPr>
              <a:solidFill>
                <a:schemeClr val="tx2"/>
              </a:solidFill>
              <a:ln w="19050">
                <a:solidFill>
                  <a:schemeClr val="lt1"/>
                </a:solidFill>
              </a:ln>
              <a:effectLst/>
            </c:spPr>
            <c:extLst>
              <c:ext xmlns:c16="http://schemas.microsoft.com/office/drawing/2014/chart" uri="{C3380CC4-5D6E-409C-BE32-E72D297353CC}">
                <c16:uniqueId val="{00000009-1EF9-4EF3-872C-6D2C38490063}"/>
              </c:ext>
            </c:extLst>
          </c:dPt>
          <c:dPt>
            <c:idx val="5"/>
            <c:bubble3D val="0"/>
            <c:spPr>
              <a:solidFill>
                <a:schemeClr val="tx2"/>
              </a:solidFill>
              <a:ln w="19050">
                <a:solidFill>
                  <a:schemeClr val="lt1"/>
                </a:solidFill>
              </a:ln>
              <a:effectLst/>
            </c:spPr>
            <c:extLst>
              <c:ext xmlns:c16="http://schemas.microsoft.com/office/drawing/2014/chart" uri="{C3380CC4-5D6E-409C-BE32-E72D297353CC}">
                <c16:uniqueId val="{0000000B-1EF9-4EF3-872C-6D2C38490063}"/>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1EF9-4EF3-872C-6D2C38490063}"/>
              </c:ext>
            </c:extLst>
          </c:dPt>
          <c:dPt>
            <c:idx val="7"/>
            <c:bubble3D val="0"/>
            <c:spPr>
              <a:solidFill>
                <a:schemeClr val="tx2"/>
              </a:solidFill>
              <a:ln w="19050">
                <a:solidFill>
                  <a:schemeClr val="lt1"/>
                </a:solidFill>
              </a:ln>
              <a:effectLst/>
            </c:spPr>
            <c:extLst>
              <c:ext xmlns:c16="http://schemas.microsoft.com/office/drawing/2014/chart" uri="{C3380CC4-5D6E-409C-BE32-E72D297353CC}">
                <c16:uniqueId val="{0000000F-1EF9-4EF3-872C-6D2C38490063}"/>
              </c:ext>
            </c:extLst>
          </c:dPt>
          <c:dPt>
            <c:idx val="8"/>
            <c:bubble3D val="0"/>
            <c:spPr>
              <a:solidFill>
                <a:schemeClr val="tx2"/>
              </a:solidFill>
              <a:ln w="19050">
                <a:solidFill>
                  <a:schemeClr val="lt1"/>
                </a:solidFill>
              </a:ln>
              <a:effectLst/>
            </c:spPr>
            <c:extLst>
              <c:ext xmlns:c16="http://schemas.microsoft.com/office/drawing/2014/chart" uri="{C3380CC4-5D6E-409C-BE32-E72D297353CC}">
                <c16:uniqueId val="{00000011-1EF9-4EF3-872C-6D2C38490063}"/>
              </c:ext>
            </c:extLst>
          </c:dPt>
          <c:dPt>
            <c:idx val="9"/>
            <c:bubble3D val="0"/>
            <c:spPr>
              <a:solidFill>
                <a:schemeClr val="tx2"/>
              </a:solidFill>
              <a:ln w="19050">
                <a:solidFill>
                  <a:schemeClr val="lt1"/>
                </a:solidFill>
              </a:ln>
              <a:effectLst/>
            </c:spPr>
            <c:extLst>
              <c:ext xmlns:c16="http://schemas.microsoft.com/office/drawing/2014/chart" uri="{C3380CC4-5D6E-409C-BE32-E72D297353CC}">
                <c16:uniqueId val="{00000013-1EF9-4EF3-872C-6D2C38490063}"/>
              </c:ext>
            </c:extLst>
          </c:dPt>
          <c:dPt>
            <c:idx val="10"/>
            <c:bubble3D val="0"/>
            <c:spPr>
              <a:solidFill>
                <a:schemeClr val="tx2"/>
              </a:solidFill>
              <a:ln w="19050">
                <a:solidFill>
                  <a:schemeClr val="lt1"/>
                </a:solidFill>
              </a:ln>
              <a:effectLst/>
            </c:spPr>
            <c:extLst>
              <c:ext xmlns:c16="http://schemas.microsoft.com/office/drawing/2014/chart" uri="{C3380CC4-5D6E-409C-BE32-E72D297353CC}">
                <c16:uniqueId val="{00000016-1EF9-4EF3-872C-6D2C38490063}"/>
              </c:ext>
            </c:extLst>
          </c:dPt>
          <c:dPt>
            <c:idx val="11"/>
            <c:bubble3D val="0"/>
            <c:spPr>
              <a:solidFill>
                <a:schemeClr val="tx2"/>
              </a:solidFill>
              <a:ln w="19050">
                <a:solidFill>
                  <a:schemeClr val="lt1"/>
                </a:solidFill>
              </a:ln>
              <a:effectLst/>
            </c:spPr>
            <c:extLst>
              <c:ext xmlns:c16="http://schemas.microsoft.com/office/drawing/2014/chart" uri="{C3380CC4-5D6E-409C-BE32-E72D297353CC}">
                <c16:uniqueId val="{00000018-1EF9-4EF3-872C-6D2C38490063}"/>
              </c:ext>
            </c:extLst>
          </c:dPt>
          <c:dPt>
            <c:idx val="12"/>
            <c:bubble3D val="0"/>
            <c:spPr>
              <a:solidFill>
                <a:schemeClr val="tx2"/>
              </a:solidFill>
              <a:ln w="19050">
                <a:solidFill>
                  <a:schemeClr val="lt1"/>
                </a:solidFill>
              </a:ln>
              <a:effectLst/>
            </c:spPr>
            <c:extLst>
              <c:ext xmlns:c16="http://schemas.microsoft.com/office/drawing/2014/chart" uri="{C3380CC4-5D6E-409C-BE32-E72D297353CC}">
                <c16:uniqueId val="{0000001A-1EF9-4EF3-872C-6D2C38490063}"/>
              </c:ext>
            </c:extLst>
          </c:dPt>
          <c:dPt>
            <c:idx val="13"/>
            <c:bubble3D val="0"/>
            <c:spPr>
              <a:solidFill>
                <a:schemeClr val="tx2"/>
              </a:solidFill>
              <a:ln w="19050">
                <a:solidFill>
                  <a:schemeClr val="lt1"/>
                </a:solidFill>
              </a:ln>
              <a:effectLst/>
            </c:spPr>
            <c:extLst>
              <c:ext xmlns:c16="http://schemas.microsoft.com/office/drawing/2014/chart" uri="{C3380CC4-5D6E-409C-BE32-E72D297353CC}">
                <c16:uniqueId val="{0000001C-1EF9-4EF3-872C-6D2C38490063}"/>
              </c:ext>
            </c:extLst>
          </c:dPt>
          <c:dLbls>
            <c:dLbl>
              <c:idx val="0"/>
              <c:delete val="1"/>
              <c:extLst>
                <c:ext xmlns:c15="http://schemas.microsoft.com/office/drawing/2012/chart" uri="{CE6537A1-D6FC-4f65-9D91-7224C49458BB}">
                  <c15:layout>
                    <c:manualLayout>
                      <c:w val="0"/>
                      <c:h val="0"/>
                    </c:manualLayout>
                  </c15:layout>
                </c:ext>
                <c:ext xmlns:c16="http://schemas.microsoft.com/office/drawing/2014/chart" uri="{C3380CC4-5D6E-409C-BE32-E72D297353CC}">
                  <c16:uniqueId val="{00000001-1EF9-4EF3-872C-6D2C38490063}"/>
                </c:ext>
              </c:extLst>
            </c:dLbl>
            <c:dLbl>
              <c:idx val="1"/>
              <c:layout>
                <c:manualLayout>
                  <c:x val="6.3101118750665212E-3"/>
                  <c:y val="-1.2299124623846948E-2"/>
                </c:manualLayout>
              </c:layout>
              <c:numFmt formatCode="0%;\-0%;&quot;&quot;"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none" lIns="0" tIns="0" rIns="0" bIns="0" anchor="ctr" anchorCtr="0">
                  <a:noAutofit/>
                </a:bodyPr>
                <a:lstStyle/>
                <a:p>
                  <a:pPr algn="r">
                    <a:defRPr sz="900" b="1" i="0" u="none" strike="noStrike" kern="1200" baseline="0">
                      <a:solidFill>
                        <a:schemeClr val="accent6">
                          <a:lumMod val="50000"/>
                        </a:schemeClr>
                      </a:solidFill>
                      <a:latin typeface="Nunito ExtraBold" pitchFamily="2" charset="0"/>
                      <a:ea typeface="+mn-ea"/>
                      <a:cs typeface="+mn-cs"/>
                    </a:defRPr>
                  </a:pPr>
                  <a:endParaRPr lang="nl-BE"/>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24121"/>
                        <a:gd name="adj2" fmla="val 7082"/>
                      </a:avLst>
                    </a:prstGeom>
                    <a:noFill/>
                    <a:ln>
                      <a:noFill/>
                    </a:ln>
                  </c15:spPr>
                  <c15:layout>
                    <c:manualLayout>
                      <c:w val="9.0128764073671319E-2"/>
                      <c:h val="5.096259601538345E-2"/>
                    </c:manualLayout>
                  </c15:layout>
                </c:ext>
                <c:ext xmlns:c16="http://schemas.microsoft.com/office/drawing/2014/chart" uri="{C3380CC4-5D6E-409C-BE32-E72D297353CC}">
                  <c16:uniqueId val="{00000003-1EF9-4EF3-872C-6D2C38490063}"/>
                </c:ext>
              </c:extLst>
            </c:dLbl>
            <c:numFmt formatCode="0%;\-0%;&quot;&quot;"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none" lIns="0" tIns="0" rIns="0" bIns="0" anchor="ctr" anchorCtr="0">
                <a:noAutofit/>
              </a:bodyPr>
              <a:lstStyle/>
              <a:p>
                <a:pPr algn="l">
                  <a:defRPr sz="900" b="1" i="0" u="none" strike="noStrike" kern="1200" baseline="0">
                    <a:solidFill>
                      <a:schemeClr val="accent6">
                        <a:lumMod val="50000"/>
                      </a:schemeClr>
                    </a:solidFill>
                    <a:latin typeface="Nunito Black" pitchFamily="2" charset="0"/>
                    <a:ea typeface="+mn-ea"/>
                    <a:cs typeface="+mn-cs"/>
                  </a:defRPr>
                </a:pPr>
                <a:endParaRPr lang="nl-BE"/>
              </a:p>
            </c:txPr>
            <c:dLblPos val="outEnd"/>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gd name="adj1" fmla="val 24121"/>
                      <a:gd name="adj2" fmla="val 7082"/>
                    </a:avLst>
                  </a:prstGeom>
                  <a:noFill/>
                  <a:ln>
                    <a:noFill/>
                  </a:ln>
                </c15:spPr>
              </c:ext>
            </c:extLst>
          </c:dLbls>
          <c:cat>
            <c:strRef>
              <c:f>'3. Data Medewerkers'!$B$60:$B$61</c:f>
              <c:strCache>
                <c:ptCount val="2"/>
                <c:pt idx="0">
                  <c:v>Niet duurzaam %</c:v>
                </c:pt>
                <c:pt idx="1">
                  <c:v>Duurzaam % </c:v>
                </c:pt>
              </c:strCache>
            </c:strRef>
          </c:cat>
          <c:val>
            <c:numRef>
              <c:f>'3. Data Medewerkers'!$C$60:$C$61</c:f>
              <c:numCache>
                <c:formatCode>0%</c:formatCode>
                <c:ptCount val="2"/>
                <c:pt idx="0">
                  <c:v>0</c:v>
                </c:pt>
                <c:pt idx="1">
                  <c:v>0</c:v>
                </c:pt>
              </c:numCache>
            </c:numRef>
          </c:val>
          <c:extLst>
            <c:ext xmlns:c16="http://schemas.microsoft.com/office/drawing/2014/chart" uri="{C3380CC4-5D6E-409C-BE32-E72D297353CC}">
              <c16:uniqueId val="{00000014-1EF9-4EF3-872C-6D2C38490063}"/>
            </c:ext>
          </c:extLst>
        </c:ser>
        <c:dLbls>
          <c:showLegendKey val="0"/>
          <c:showVal val="0"/>
          <c:showCatName val="0"/>
          <c:showSerName val="0"/>
          <c:showPercent val="0"/>
          <c:showBubbleSize val="0"/>
          <c:showLeaderLines val="0"/>
        </c:dLbls>
        <c:firstSliceAng val="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BE"/>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63786422494036"/>
          <c:y val="3.927094479043778E-2"/>
          <c:w val="0.69350999394306478"/>
          <c:h val="0.9214581104191244"/>
        </c:manualLayout>
      </c:layout>
      <c:doughnutChart>
        <c:varyColors val="1"/>
        <c:ser>
          <c:idx val="0"/>
          <c:order val="0"/>
          <c:tx>
            <c:strRef>
              <c:f>'3. Data Medewerkers'!$C$47</c:f>
              <c:strCache>
                <c:ptCount val="1"/>
                <c:pt idx="0">
                  <c:v>2021</c:v>
                </c:pt>
              </c:strCache>
            </c:strRef>
          </c:tx>
          <c:spPr>
            <a:ln w="9525"/>
          </c:spPr>
          <c:dPt>
            <c:idx val="0"/>
            <c:bubble3D val="0"/>
            <c:spPr>
              <a:solidFill>
                <a:srgbClr val="800080"/>
              </a:solidFill>
              <a:ln w="9525">
                <a:solidFill>
                  <a:schemeClr val="lt1"/>
                </a:solidFill>
              </a:ln>
              <a:effectLst/>
            </c:spPr>
            <c:extLst>
              <c:ext xmlns:c16="http://schemas.microsoft.com/office/drawing/2014/chart" uri="{C3380CC4-5D6E-409C-BE32-E72D297353CC}">
                <c16:uniqueId val="{00000001-6855-44E7-B763-BFA730956D39}"/>
              </c:ext>
            </c:extLst>
          </c:dPt>
          <c:dPt>
            <c:idx val="1"/>
            <c:bubble3D val="0"/>
            <c:spPr>
              <a:solidFill>
                <a:schemeClr val="accent4"/>
              </a:solidFill>
              <a:ln w="9525">
                <a:solidFill>
                  <a:schemeClr val="lt1"/>
                </a:solidFill>
              </a:ln>
              <a:effectLst/>
            </c:spPr>
            <c:extLst>
              <c:ext xmlns:c16="http://schemas.microsoft.com/office/drawing/2014/chart" uri="{C3380CC4-5D6E-409C-BE32-E72D297353CC}">
                <c16:uniqueId val="{00000003-6855-44E7-B763-BFA730956D39}"/>
              </c:ext>
            </c:extLst>
          </c:dPt>
          <c:dPt>
            <c:idx val="2"/>
            <c:bubble3D val="0"/>
            <c:spPr>
              <a:solidFill>
                <a:srgbClr val="F6B13F"/>
              </a:solidFill>
              <a:ln w="9525">
                <a:solidFill>
                  <a:schemeClr val="lt1"/>
                </a:solidFill>
              </a:ln>
              <a:effectLst/>
            </c:spPr>
            <c:extLst>
              <c:ext xmlns:c16="http://schemas.microsoft.com/office/drawing/2014/chart" uri="{C3380CC4-5D6E-409C-BE32-E72D297353CC}">
                <c16:uniqueId val="{00000005-6855-44E7-B763-BFA730956D39}"/>
              </c:ext>
            </c:extLst>
          </c:dPt>
          <c:dPt>
            <c:idx val="3"/>
            <c:bubble3D val="0"/>
            <c:spPr>
              <a:solidFill>
                <a:srgbClr val="FF8080"/>
              </a:solidFill>
              <a:ln w="9525">
                <a:solidFill>
                  <a:schemeClr val="lt1"/>
                </a:solidFill>
              </a:ln>
              <a:effectLst/>
            </c:spPr>
            <c:extLst>
              <c:ext xmlns:c16="http://schemas.microsoft.com/office/drawing/2014/chart" uri="{C3380CC4-5D6E-409C-BE32-E72D297353CC}">
                <c16:uniqueId val="{00000007-6855-44E7-B763-BFA730956D39}"/>
              </c:ext>
            </c:extLst>
          </c:dPt>
          <c:dPt>
            <c:idx val="4"/>
            <c:bubble3D val="0"/>
            <c:spPr>
              <a:solidFill>
                <a:srgbClr val="00B0F0"/>
              </a:solidFill>
              <a:ln w="9525">
                <a:solidFill>
                  <a:schemeClr val="lt1"/>
                </a:solidFill>
              </a:ln>
              <a:effectLst/>
            </c:spPr>
            <c:extLst>
              <c:ext xmlns:c16="http://schemas.microsoft.com/office/drawing/2014/chart" uri="{C3380CC4-5D6E-409C-BE32-E72D297353CC}">
                <c16:uniqueId val="{00000009-6855-44E7-B763-BFA730956D39}"/>
              </c:ext>
            </c:extLst>
          </c:dPt>
          <c:dPt>
            <c:idx val="5"/>
            <c:bubble3D val="0"/>
            <c:spPr>
              <a:solidFill>
                <a:srgbClr val="002060"/>
              </a:solidFill>
              <a:ln w="9525">
                <a:solidFill>
                  <a:schemeClr val="lt1"/>
                </a:solidFill>
              </a:ln>
              <a:effectLst/>
            </c:spPr>
            <c:extLst>
              <c:ext xmlns:c16="http://schemas.microsoft.com/office/drawing/2014/chart" uri="{C3380CC4-5D6E-409C-BE32-E72D297353CC}">
                <c16:uniqueId val="{0000000B-6855-44E7-B763-BFA730956D39}"/>
              </c:ext>
            </c:extLst>
          </c:dPt>
          <c:dPt>
            <c:idx val="6"/>
            <c:bubble3D val="0"/>
            <c:spPr>
              <a:solidFill>
                <a:srgbClr val="466A68"/>
              </a:solidFill>
              <a:ln w="9525">
                <a:solidFill>
                  <a:schemeClr val="lt1"/>
                </a:solidFill>
              </a:ln>
              <a:effectLst/>
            </c:spPr>
            <c:extLst>
              <c:ext xmlns:c16="http://schemas.microsoft.com/office/drawing/2014/chart" uri="{C3380CC4-5D6E-409C-BE32-E72D297353CC}">
                <c16:uniqueId val="{0000000D-6855-44E7-B763-BFA730956D39}"/>
              </c:ext>
            </c:extLst>
          </c:dPt>
          <c:dPt>
            <c:idx val="7"/>
            <c:bubble3D val="0"/>
            <c:spPr>
              <a:solidFill>
                <a:srgbClr val="3A7831"/>
              </a:solidFill>
              <a:ln w="9525">
                <a:solidFill>
                  <a:schemeClr val="lt1"/>
                </a:solidFill>
              </a:ln>
              <a:effectLst/>
            </c:spPr>
            <c:extLst>
              <c:ext xmlns:c16="http://schemas.microsoft.com/office/drawing/2014/chart" uri="{C3380CC4-5D6E-409C-BE32-E72D297353CC}">
                <c16:uniqueId val="{0000000F-6855-44E7-B763-BFA730956D39}"/>
              </c:ext>
            </c:extLst>
          </c:dPt>
          <c:dPt>
            <c:idx val="8"/>
            <c:bubble3D val="0"/>
            <c:spPr>
              <a:solidFill>
                <a:srgbClr val="6ABD5F"/>
              </a:solidFill>
              <a:ln w="9525">
                <a:solidFill>
                  <a:schemeClr val="lt1"/>
                </a:solidFill>
              </a:ln>
              <a:effectLst/>
            </c:spPr>
            <c:extLst>
              <c:ext xmlns:c16="http://schemas.microsoft.com/office/drawing/2014/chart" uri="{C3380CC4-5D6E-409C-BE32-E72D297353CC}">
                <c16:uniqueId val="{00000011-6855-44E7-B763-BFA730956D39}"/>
              </c:ext>
            </c:extLst>
          </c:dPt>
          <c:dPt>
            <c:idx val="9"/>
            <c:bubble3D val="0"/>
            <c:spPr>
              <a:solidFill>
                <a:srgbClr val="BCE2B8"/>
              </a:solidFill>
              <a:ln w="9525">
                <a:solidFill>
                  <a:schemeClr val="lt1"/>
                </a:solidFill>
              </a:ln>
              <a:effectLst/>
            </c:spPr>
            <c:extLst>
              <c:ext xmlns:c16="http://schemas.microsoft.com/office/drawing/2014/chart" uri="{C3380CC4-5D6E-409C-BE32-E72D297353CC}">
                <c16:uniqueId val="{00000013-6855-44E7-B763-BFA730956D39}"/>
              </c:ext>
            </c:extLst>
          </c:dPt>
          <c:dPt>
            <c:idx val="10"/>
            <c:bubble3D val="0"/>
            <c:spPr>
              <a:solidFill>
                <a:srgbClr val="BFBFBF"/>
              </a:solidFill>
              <a:ln w="9525">
                <a:solidFill>
                  <a:schemeClr val="lt1"/>
                </a:solidFill>
              </a:ln>
              <a:effectLst/>
            </c:spPr>
            <c:extLst>
              <c:ext xmlns:c16="http://schemas.microsoft.com/office/drawing/2014/chart" uri="{C3380CC4-5D6E-409C-BE32-E72D297353CC}">
                <c16:uniqueId val="{00000015-B95A-4E94-98B0-234F5A2C43AF}"/>
              </c:ext>
            </c:extLst>
          </c:dPt>
          <c:dLbls>
            <c:dLbl>
              <c:idx val="3"/>
              <c:layout>
                <c:manualLayout>
                  <c:x val="-1.6305485190896148E-2"/>
                  <c:y val="3.01368089085627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855-44E7-B763-BFA730956D39}"/>
                </c:ext>
              </c:extLst>
            </c:dLbl>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Nunito ExtraBold" pitchFamily="2" charset="0"/>
                    <a:ea typeface="+mn-ea"/>
                    <a:cs typeface="+mn-cs"/>
                  </a:defRPr>
                </a:pPr>
                <a:endParaRPr lang="nl-BE"/>
              </a:p>
            </c:txPr>
            <c:showLegendKey val="0"/>
            <c:showVal val="0"/>
            <c:showCatName val="0"/>
            <c:showSerName val="0"/>
            <c:showPercent val="1"/>
            <c:showBubbleSize val="0"/>
            <c:showLeaderLines val="0"/>
            <c:extLst>
              <c:ext xmlns:c15="http://schemas.microsoft.com/office/drawing/2012/chart" uri="{CE6537A1-D6FC-4f65-9D91-7224C49458BB}"/>
            </c:extLst>
          </c:dLbls>
          <c:cat>
            <c:strRef>
              <c:f>'3. Data Medewerkers'!$B$48:$B$58</c:f>
              <c:strCache>
                <c:ptCount val="11"/>
                <c:pt idx="0">
                  <c:v>Bedrijfswagen</c:v>
                </c:pt>
                <c:pt idx="1">
                  <c:v>Eigen wagen</c:v>
                </c:pt>
                <c:pt idx="2">
                  <c:v>Motor-/bromfiets</c:v>
                </c:pt>
                <c:pt idx="3">
                  <c:v>Carpool</c:v>
                </c:pt>
                <c:pt idx="4">
                  <c:v>Trein</c:v>
                </c:pt>
                <c:pt idx="5">
                  <c:v>Bus/tram</c:v>
                </c:pt>
                <c:pt idx="6">
                  <c:v>Speedpedelec</c:v>
                </c:pt>
                <c:pt idx="7">
                  <c:v>Elektrische fiets</c:v>
                </c:pt>
                <c:pt idx="8">
                  <c:v>Fiets</c:v>
                </c:pt>
                <c:pt idx="9">
                  <c:v>Te voet</c:v>
                </c:pt>
                <c:pt idx="10">
                  <c:v>Andere</c:v>
                </c:pt>
              </c:strCache>
            </c:strRef>
          </c:cat>
          <c:val>
            <c:numRef>
              <c:f>'3. Data Medewerkers'!$C$48:$C$58</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C-6855-44E7-B763-BFA730956D39}"/>
            </c:ext>
          </c:extLst>
        </c:ser>
        <c:dLbls>
          <c:showLegendKey val="0"/>
          <c:showVal val="0"/>
          <c:showCatName val="0"/>
          <c:showSerName val="0"/>
          <c:showPercent val="0"/>
          <c:showBubbleSize val="0"/>
          <c:showLeaderLines val="0"/>
        </c:dLbls>
        <c:firstSliceAng val="0"/>
        <c:holeSize val="40"/>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B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20615994828263"/>
          <c:y val="4.8603967690985107E-2"/>
          <c:w val="0.6963213712614974"/>
          <c:h val="0.85773145388537342"/>
        </c:manualLayout>
      </c:layout>
      <c:pieChart>
        <c:varyColors val="1"/>
        <c:ser>
          <c:idx val="0"/>
          <c:order val="0"/>
          <c:dPt>
            <c:idx val="0"/>
            <c:bubble3D val="0"/>
            <c:spPr>
              <a:solidFill>
                <a:schemeClr val="bg1"/>
              </a:solidFill>
              <a:ln w="19050">
                <a:solidFill>
                  <a:schemeClr val="lt1"/>
                </a:solidFill>
              </a:ln>
              <a:effectLst/>
            </c:spPr>
            <c:extLst>
              <c:ext xmlns:c16="http://schemas.microsoft.com/office/drawing/2014/chart" uri="{C3380CC4-5D6E-409C-BE32-E72D297353CC}">
                <c16:uniqueId val="{00000001-1EF9-4EF3-872C-6D2C38490063}"/>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1EF9-4EF3-872C-6D2C38490063}"/>
              </c:ext>
            </c:extLst>
          </c:dPt>
          <c:dPt>
            <c:idx val="2"/>
            <c:bubble3D val="0"/>
            <c:spPr>
              <a:solidFill>
                <a:schemeClr val="tx2"/>
              </a:solidFill>
              <a:ln w="19050">
                <a:solidFill>
                  <a:schemeClr val="lt1"/>
                </a:solidFill>
              </a:ln>
              <a:effectLst/>
            </c:spPr>
            <c:extLst>
              <c:ext xmlns:c16="http://schemas.microsoft.com/office/drawing/2014/chart" uri="{C3380CC4-5D6E-409C-BE32-E72D297353CC}">
                <c16:uniqueId val="{00000005-1EF9-4EF3-872C-6D2C38490063}"/>
              </c:ext>
            </c:extLst>
          </c:dPt>
          <c:dPt>
            <c:idx val="3"/>
            <c:bubble3D val="0"/>
            <c:spPr>
              <a:solidFill>
                <a:schemeClr val="tx2"/>
              </a:solidFill>
              <a:ln w="19050">
                <a:solidFill>
                  <a:schemeClr val="lt1"/>
                </a:solidFill>
              </a:ln>
              <a:effectLst/>
            </c:spPr>
            <c:extLst>
              <c:ext xmlns:c16="http://schemas.microsoft.com/office/drawing/2014/chart" uri="{C3380CC4-5D6E-409C-BE32-E72D297353CC}">
                <c16:uniqueId val="{00000007-1EF9-4EF3-872C-6D2C38490063}"/>
              </c:ext>
            </c:extLst>
          </c:dPt>
          <c:dPt>
            <c:idx val="4"/>
            <c:bubble3D val="0"/>
            <c:spPr>
              <a:solidFill>
                <a:schemeClr val="tx2"/>
              </a:solidFill>
              <a:ln w="19050">
                <a:solidFill>
                  <a:schemeClr val="lt1"/>
                </a:solidFill>
              </a:ln>
              <a:effectLst/>
            </c:spPr>
            <c:extLst>
              <c:ext xmlns:c16="http://schemas.microsoft.com/office/drawing/2014/chart" uri="{C3380CC4-5D6E-409C-BE32-E72D297353CC}">
                <c16:uniqueId val="{00000009-1EF9-4EF3-872C-6D2C38490063}"/>
              </c:ext>
            </c:extLst>
          </c:dPt>
          <c:dPt>
            <c:idx val="5"/>
            <c:bubble3D val="0"/>
            <c:spPr>
              <a:solidFill>
                <a:schemeClr val="tx2"/>
              </a:solidFill>
              <a:ln w="19050">
                <a:solidFill>
                  <a:schemeClr val="lt1"/>
                </a:solidFill>
              </a:ln>
              <a:effectLst/>
            </c:spPr>
            <c:extLst>
              <c:ext xmlns:c16="http://schemas.microsoft.com/office/drawing/2014/chart" uri="{C3380CC4-5D6E-409C-BE32-E72D297353CC}">
                <c16:uniqueId val="{0000000B-1EF9-4EF3-872C-6D2C38490063}"/>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1EF9-4EF3-872C-6D2C38490063}"/>
              </c:ext>
            </c:extLst>
          </c:dPt>
          <c:dPt>
            <c:idx val="7"/>
            <c:bubble3D val="0"/>
            <c:spPr>
              <a:solidFill>
                <a:schemeClr val="tx2"/>
              </a:solidFill>
              <a:ln w="19050">
                <a:solidFill>
                  <a:schemeClr val="lt1"/>
                </a:solidFill>
              </a:ln>
              <a:effectLst/>
            </c:spPr>
            <c:extLst>
              <c:ext xmlns:c16="http://schemas.microsoft.com/office/drawing/2014/chart" uri="{C3380CC4-5D6E-409C-BE32-E72D297353CC}">
                <c16:uniqueId val="{0000000F-1EF9-4EF3-872C-6D2C38490063}"/>
              </c:ext>
            </c:extLst>
          </c:dPt>
          <c:dPt>
            <c:idx val="8"/>
            <c:bubble3D val="0"/>
            <c:spPr>
              <a:solidFill>
                <a:schemeClr val="tx2"/>
              </a:solidFill>
              <a:ln w="19050">
                <a:solidFill>
                  <a:schemeClr val="lt1"/>
                </a:solidFill>
              </a:ln>
              <a:effectLst/>
            </c:spPr>
            <c:extLst>
              <c:ext xmlns:c16="http://schemas.microsoft.com/office/drawing/2014/chart" uri="{C3380CC4-5D6E-409C-BE32-E72D297353CC}">
                <c16:uniqueId val="{00000011-1EF9-4EF3-872C-6D2C38490063}"/>
              </c:ext>
            </c:extLst>
          </c:dPt>
          <c:dPt>
            <c:idx val="9"/>
            <c:bubble3D val="0"/>
            <c:spPr>
              <a:solidFill>
                <a:schemeClr val="tx2"/>
              </a:solidFill>
              <a:ln w="19050">
                <a:solidFill>
                  <a:schemeClr val="lt1"/>
                </a:solidFill>
              </a:ln>
              <a:effectLst/>
            </c:spPr>
            <c:extLst>
              <c:ext xmlns:c16="http://schemas.microsoft.com/office/drawing/2014/chart" uri="{C3380CC4-5D6E-409C-BE32-E72D297353CC}">
                <c16:uniqueId val="{00000013-1EF9-4EF3-872C-6D2C38490063}"/>
              </c:ext>
            </c:extLst>
          </c:dPt>
          <c:dPt>
            <c:idx val="10"/>
            <c:bubble3D val="0"/>
            <c:spPr>
              <a:solidFill>
                <a:schemeClr val="tx2"/>
              </a:solidFill>
              <a:ln w="19050">
                <a:solidFill>
                  <a:schemeClr val="lt1"/>
                </a:solidFill>
              </a:ln>
              <a:effectLst/>
            </c:spPr>
            <c:extLst>
              <c:ext xmlns:c16="http://schemas.microsoft.com/office/drawing/2014/chart" uri="{C3380CC4-5D6E-409C-BE32-E72D297353CC}">
                <c16:uniqueId val="{00000016-1EF9-4EF3-872C-6D2C38490063}"/>
              </c:ext>
            </c:extLst>
          </c:dPt>
          <c:dPt>
            <c:idx val="11"/>
            <c:bubble3D val="0"/>
            <c:spPr>
              <a:solidFill>
                <a:schemeClr val="tx2"/>
              </a:solidFill>
              <a:ln w="19050">
                <a:solidFill>
                  <a:schemeClr val="lt1"/>
                </a:solidFill>
              </a:ln>
              <a:effectLst/>
            </c:spPr>
            <c:extLst>
              <c:ext xmlns:c16="http://schemas.microsoft.com/office/drawing/2014/chart" uri="{C3380CC4-5D6E-409C-BE32-E72D297353CC}">
                <c16:uniqueId val="{00000018-1EF9-4EF3-872C-6D2C38490063}"/>
              </c:ext>
            </c:extLst>
          </c:dPt>
          <c:dPt>
            <c:idx val="12"/>
            <c:bubble3D val="0"/>
            <c:spPr>
              <a:solidFill>
                <a:schemeClr val="tx2"/>
              </a:solidFill>
              <a:ln w="19050">
                <a:solidFill>
                  <a:schemeClr val="lt1"/>
                </a:solidFill>
              </a:ln>
              <a:effectLst/>
            </c:spPr>
            <c:extLst>
              <c:ext xmlns:c16="http://schemas.microsoft.com/office/drawing/2014/chart" uri="{C3380CC4-5D6E-409C-BE32-E72D297353CC}">
                <c16:uniqueId val="{0000001A-1EF9-4EF3-872C-6D2C38490063}"/>
              </c:ext>
            </c:extLst>
          </c:dPt>
          <c:dPt>
            <c:idx val="13"/>
            <c:bubble3D val="0"/>
            <c:spPr>
              <a:solidFill>
                <a:schemeClr val="tx2"/>
              </a:solidFill>
              <a:ln w="19050">
                <a:solidFill>
                  <a:schemeClr val="lt1"/>
                </a:solidFill>
              </a:ln>
              <a:effectLst/>
            </c:spPr>
            <c:extLst>
              <c:ext xmlns:c16="http://schemas.microsoft.com/office/drawing/2014/chart" uri="{C3380CC4-5D6E-409C-BE32-E72D297353CC}">
                <c16:uniqueId val="{0000001C-1EF9-4EF3-872C-6D2C38490063}"/>
              </c:ext>
            </c:extLst>
          </c:dPt>
          <c:dLbls>
            <c:dLbl>
              <c:idx val="0"/>
              <c:delete val="1"/>
              <c:extLst>
                <c:ext xmlns:c15="http://schemas.microsoft.com/office/drawing/2012/chart" uri="{CE6537A1-D6FC-4f65-9D91-7224C49458BB}"/>
                <c:ext xmlns:c16="http://schemas.microsoft.com/office/drawing/2014/chart" uri="{C3380CC4-5D6E-409C-BE32-E72D297353CC}">
                  <c16:uniqueId val="{00000001-1EF9-4EF3-872C-6D2C38490063}"/>
                </c:ext>
              </c:extLst>
            </c:dLbl>
            <c:dLbl>
              <c:idx val="1"/>
              <c:layout>
                <c:manualLayout>
                  <c:x val="3.7687976667301462E-2"/>
                  <c:y val="7.0047896926353753E-3"/>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8.7036718763744331E-2"/>
                      <c:h val="4.5000421729646731E-2"/>
                    </c:manualLayout>
                  </c15:layout>
                </c:ext>
                <c:ext xmlns:c16="http://schemas.microsoft.com/office/drawing/2014/chart" uri="{C3380CC4-5D6E-409C-BE32-E72D297353CC}">
                  <c16:uniqueId val="{00000003-1EF9-4EF3-872C-6D2C38490063}"/>
                </c:ext>
              </c:extLst>
            </c:dLbl>
            <c:numFmt formatCode="0%;\-0%;&quot;&quot;"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none" lIns="0" tIns="0" rIns="0" bIns="0" anchor="ctr" anchorCtr="0">
                <a:noAutofit/>
              </a:bodyPr>
              <a:lstStyle/>
              <a:p>
                <a:pPr algn="l">
                  <a:defRPr sz="900" b="0" i="0" u="none" strike="noStrike" kern="1200" baseline="0">
                    <a:solidFill>
                      <a:schemeClr val="accent6">
                        <a:lumMod val="50000"/>
                      </a:schemeClr>
                    </a:solidFill>
                    <a:latin typeface="Nunito ExtraBold" pitchFamily="2" charset="0"/>
                    <a:ea typeface="+mn-ea"/>
                    <a:cs typeface="+mn-cs"/>
                  </a:defRPr>
                </a:pPr>
                <a:endParaRPr lang="nl-BE"/>
              </a:p>
            </c:txPr>
            <c:dLblPos val="bestFi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gd name="adj1" fmla="val 24121"/>
                      <a:gd name="adj2" fmla="val 7082"/>
                    </a:avLst>
                  </a:prstGeom>
                  <a:noFill/>
                  <a:ln>
                    <a:noFill/>
                  </a:ln>
                </c15:spPr>
              </c:ext>
            </c:extLst>
          </c:dLbls>
          <c:cat>
            <c:strRef>
              <c:f>'4. Data Bezoekers'!$B$41:$B$42</c:f>
              <c:strCache>
                <c:ptCount val="2"/>
                <c:pt idx="0">
                  <c:v>Niet duurzaam %</c:v>
                </c:pt>
                <c:pt idx="1">
                  <c:v>Duurzaam %</c:v>
                </c:pt>
              </c:strCache>
            </c:strRef>
          </c:cat>
          <c:val>
            <c:numRef>
              <c:f>'4. Data Bezoekers'!$C$41:$C$42</c:f>
              <c:numCache>
                <c:formatCode>0%</c:formatCode>
                <c:ptCount val="2"/>
                <c:pt idx="0">
                  <c:v>0</c:v>
                </c:pt>
                <c:pt idx="1">
                  <c:v>0</c:v>
                </c:pt>
              </c:numCache>
            </c:numRef>
          </c:val>
          <c:extLst>
            <c:ext xmlns:c16="http://schemas.microsoft.com/office/drawing/2014/chart" uri="{C3380CC4-5D6E-409C-BE32-E72D297353CC}">
              <c16:uniqueId val="{00000014-1EF9-4EF3-872C-6D2C38490063}"/>
            </c:ext>
          </c:extLst>
        </c:ser>
        <c:dLbls>
          <c:showLegendKey val="0"/>
          <c:showVal val="0"/>
          <c:showCatName val="0"/>
          <c:showSerName val="0"/>
          <c:showPercent val="0"/>
          <c:showBubbleSize val="0"/>
          <c:showLeaderLines val="0"/>
        </c:dLbls>
        <c:firstSliceAng val="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BE"/>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63786422494036"/>
          <c:y val="3.927094479043778E-2"/>
          <c:w val="0.69350999394306478"/>
          <c:h val="0.9214581104191244"/>
        </c:manualLayout>
      </c:layout>
      <c:doughnutChart>
        <c:varyColors val="1"/>
        <c:ser>
          <c:idx val="0"/>
          <c:order val="0"/>
          <c:tx>
            <c:strRef>
              <c:f>'4. Data Bezoekers'!$C$29</c:f>
              <c:strCache>
                <c:ptCount val="1"/>
                <c:pt idx="0">
                  <c:v>2021</c:v>
                </c:pt>
              </c:strCache>
            </c:strRef>
          </c:tx>
          <c:spPr>
            <a:ln w="9525"/>
          </c:spPr>
          <c:dPt>
            <c:idx val="0"/>
            <c:bubble3D val="0"/>
            <c:spPr>
              <a:solidFill>
                <a:schemeClr val="accent4"/>
              </a:solidFill>
              <a:ln w="9525">
                <a:solidFill>
                  <a:schemeClr val="lt1"/>
                </a:solidFill>
              </a:ln>
              <a:effectLst/>
            </c:spPr>
            <c:extLst>
              <c:ext xmlns:c16="http://schemas.microsoft.com/office/drawing/2014/chart" uri="{C3380CC4-5D6E-409C-BE32-E72D297353CC}">
                <c16:uniqueId val="{00000001-6855-44E7-B763-BFA730956D39}"/>
              </c:ext>
            </c:extLst>
          </c:dPt>
          <c:dPt>
            <c:idx val="1"/>
            <c:bubble3D val="0"/>
            <c:spPr>
              <a:solidFill>
                <a:schemeClr val="accent2"/>
              </a:solidFill>
              <a:ln w="9525">
                <a:solidFill>
                  <a:schemeClr val="lt1"/>
                </a:solidFill>
              </a:ln>
              <a:effectLst/>
            </c:spPr>
            <c:extLst>
              <c:ext xmlns:c16="http://schemas.microsoft.com/office/drawing/2014/chart" uri="{C3380CC4-5D6E-409C-BE32-E72D297353CC}">
                <c16:uniqueId val="{00000003-6855-44E7-B763-BFA730956D39}"/>
              </c:ext>
            </c:extLst>
          </c:dPt>
          <c:dPt>
            <c:idx val="2"/>
            <c:bubble3D val="0"/>
            <c:spPr>
              <a:solidFill>
                <a:srgbClr val="FF8080"/>
              </a:solidFill>
              <a:ln w="9525">
                <a:solidFill>
                  <a:schemeClr val="lt1"/>
                </a:solidFill>
              </a:ln>
              <a:effectLst/>
            </c:spPr>
            <c:extLst>
              <c:ext xmlns:c16="http://schemas.microsoft.com/office/drawing/2014/chart" uri="{C3380CC4-5D6E-409C-BE32-E72D297353CC}">
                <c16:uniqueId val="{00000005-6855-44E7-B763-BFA730956D39}"/>
              </c:ext>
            </c:extLst>
          </c:dPt>
          <c:dPt>
            <c:idx val="3"/>
            <c:bubble3D val="0"/>
            <c:spPr>
              <a:solidFill>
                <a:srgbClr val="00B0F0"/>
              </a:solidFill>
              <a:ln w="9525">
                <a:solidFill>
                  <a:schemeClr val="lt1"/>
                </a:solidFill>
              </a:ln>
              <a:effectLst/>
            </c:spPr>
            <c:extLst>
              <c:ext xmlns:c16="http://schemas.microsoft.com/office/drawing/2014/chart" uri="{C3380CC4-5D6E-409C-BE32-E72D297353CC}">
                <c16:uniqueId val="{00000007-6855-44E7-B763-BFA730956D39}"/>
              </c:ext>
            </c:extLst>
          </c:dPt>
          <c:dPt>
            <c:idx val="4"/>
            <c:bubble3D val="0"/>
            <c:spPr>
              <a:solidFill>
                <a:srgbClr val="002060"/>
              </a:solidFill>
              <a:ln w="9525">
                <a:solidFill>
                  <a:schemeClr val="lt1"/>
                </a:solidFill>
              </a:ln>
              <a:effectLst/>
            </c:spPr>
            <c:extLst>
              <c:ext xmlns:c16="http://schemas.microsoft.com/office/drawing/2014/chart" uri="{C3380CC4-5D6E-409C-BE32-E72D297353CC}">
                <c16:uniqueId val="{00000009-6855-44E7-B763-BFA730956D39}"/>
              </c:ext>
            </c:extLst>
          </c:dPt>
          <c:dPt>
            <c:idx val="5"/>
            <c:bubble3D val="0"/>
            <c:spPr>
              <a:solidFill>
                <a:schemeClr val="accent6"/>
              </a:solidFill>
              <a:ln w="9525">
                <a:solidFill>
                  <a:schemeClr val="lt1"/>
                </a:solidFill>
              </a:ln>
              <a:effectLst/>
            </c:spPr>
            <c:extLst>
              <c:ext xmlns:c16="http://schemas.microsoft.com/office/drawing/2014/chart" uri="{C3380CC4-5D6E-409C-BE32-E72D297353CC}">
                <c16:uniqueId val="{0000000B-6855-44E7-B763-BFA730956D39}"/>
              </c:ext>
            </c:extLst>
          </c:dPt>
          <c:dPt>
            <c:idx val="6"/>
            <c:bubble3D val="0"/>
            <c:spPr>
              <a:solidFill>
                <a:srgbClr val="3A7831"/>
              </a:solidFill>
              <a:ln w="9525">
                <a:solidFill>
                  <a:schemeClr val="lt1"/>
                </a:solidFill>
              </a:ln>
              <a:effectLst/>
            </c:spPr>
            <c:extLst>
              <c:ext xmlns:c16="http://schemas.microsoft.com/office/drawing/2014/chart" uri="{C3380CC4-5D6E-409C-BE32-E72D297353CC}">
                <c16:uniqueId val="{0000000D-6855-44E7-B763-BFA730956D39}"/>
              </c:ext>
            </c:extLst>
          </c:dPt>
          <c:dPt>
            <c:idx val="7"/>
            <c:bubble3D val="0"/>
            <c:spPr>
              <a:solidFill>
                <a:srgbClr val="77C46E"/>
              </a:solidFill>
              <a:ln w="9525">
                <a:solidFill>
                  <a:schemeClr val="lt1"/>
                </a:solidFill>
              </a:ln>
              <a:effectLst/>
            </c:spPr>
            <c:extLst>
              <c:ext xmlns:c16="http://schemas.microsoft.com/office/drawing/2014/chart" uri="{C3380CC4-5D6E-409C-BE32-E72D297353CC}">
                <c16:uniqueId val="{0000000F-6855-44E7-B763-BFA730956D39}"/>
              </c:ext>
            </c:extLst>
          </c:dPt>
          <c:dPt>
            <c:idx val="8"/>
            <c:bubble3D val="0"/>
            <c:spPr>
              <a:solidFill>
                <a:srgbClr val="BCE2B8"/>
              </a:solidFill>
              <a:ln w="9525">
                <a:solidFill>
                  <a:schemeClr val="lt1"/>
                </a:solidFill>
              </a:ln>
              <a:effectLst/>
            </c:spPr>
            <c:extLst>
              <c:ext xmlns:c16="http://schemas.microsoft.com/office/drawing/2014/chart" uri="{C3380CC4-5D6E-409C-BE32-E72D297353CC}">
                <c16:uniqueId val="{00000011-6855-44E7-B763-BFA730956D39}"/>
              </c:ext>
            </c:extLst>
          </c:dPt>
          <c:dPt>
            <c:idx val="9"/>
            <c:bubble3D val="0"/>
            <c:spPr>
              <a:solidFill>
                <a:srgbClr val="BFBFBF"/>
              </a:solidFill>
              <a:ln w="9525">
                <a:solidFill>
                  <a:schemeClr val="lt1"/>
                </a:solidFill>
              </a:ln>
              <a:effectLst/>
            </c:spPr>
            <c:extLst>
              <c:ext xmlns:c16="http://schemas.microsoft.com/office/drawing/2014/chart" uri="{C3380CC4-5D6E-409C-BE32-E72D297353CC}">
                <c16:uniqueId val="{00000013-6855-44E7-B763-BFA730956D39}"/>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Nunito ExtraBold" pitchFamily="2" charset="0"/>
                    <a:ea typeface="+mn-ea"/>
                    <a:cs typeface="+mn-cs"/>
                  </a:defRPr>
                </a:pPr>
                <a:endParaRPr lang="nl-BE"/>
              </a:p>
            </c:txPr>
            <c:showLegendKey val="0"/>
            <c:showVal val="0"/>
            <c:showCatName val="0"/>
            <c:showSerName val="0"/>
            <c:showPercent val="1"/>
            <c:showBubbleSize val="0"/>
            <c:showLeaderLines val="0"/>
            <c:extLst>
              <c:ext xmlns:c15="http://schemas.microsoft.com/office/drawing/2012/chart" uri="{CE6537A1-D6FC-4f65-9D91-7224C49458BB}"/>
            </c:extLst>
          </c:dLbls>
          <c:cat>
            <c:strRef>
              <c:f>'4. Data Bezoekers'!$B$30:$B$39</c:f>
              <c:strCache>
                <c:ptCount val="10"/>
                <c:pt idx="0">
                  <c:v>Auto</c:v>
                </c:pt>
                <c:pt idx="1">
                  <c:v>Motor-/bromfiets</c:v>
                </c:pt>
                <c:pt idx="2">
                  <c:v>Carpool</c:v>
                </c:pt>
                <c:pt idx="3">
                  <c:v>Trein</c:v>
                </c:pt>
                <c:pt idx="4">
                  <c:v>Bus/tram</c:v>
                </c:pt>
                <c:pt idx="5">
                  <c:v>Speedpedelec</c:v>
                </c:pt>
                <c:pt idx="6">
                  <c:v>Elektrische fiets</c:v>
                </c:pt>
                <c:pt idx="7">
                  <c:v>Fiets</c:v>
                </c:pt>
                <c:pt idx="8">
                  <c:v>Te voet</c:v>
                </c:pt>
                <c:pt idx="9">
                  <c:v>Andere</c:v>
                </c:pt>
              </c:strCache>
            </c:strRef>
          </c:cat>
          <c:val>
            <c:numRef>
              <c:f>'4. Data Bezoekers'!$C$30:$C$39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C-6855-44E7-B763-BFA730956D39}"/>
            </c:ext>
          </c:extLst>
        </c:ser>
        <c:dLbls>
          <c:showLegendKey val="0"/>
          <c:showVal val="0"/>
          <c:showCatName val="0"/>
          <c:showSerName val="0"/>
          <c:showPercent val="0"/>
          <c:showBubbleSize val="0"/>
          <c:showLeaderLines val="0"/>
        </c:dLbls>
        <c:firstSliceAng val="0"/>
        <c:holeSize val="40"/>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B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1128720872808"/>
          <c:y val="0.23383136197832527"/>
          <c:w val="0.81439298702464857"/>
          <c:h val="0.65307137385132663"/>
        </c:manualLayout>
      </c:layout>
      <c:barChart>
        <c:barDir val="col"/>
        <c:grouping val="percentStacked"/>
        <c:varyColors val="0"/>
        <c:ser>
          <c:idx val="11"/>
          <c:order val="10"/>
          <c:tx>
            <c:strRef>
              <c:f>'4. Data Bezoekers'!$B$25</c:f>
              <c:strCache>
                <c:ptCount val="1"/>
                <c:pt idx="0">
                  <c:v>Niet duurzaam %</c:v>
                </c:pt>
              </c:strCache>
            </c:strRef>
          </c:tx>
          <c:spPr>
            <a:noFill/>
          </c:spPr>
          <c:invertIfNegative val="0"/>
          <c:dPt>
            <c:idx val="0"/>
            <c:invertIfNegative val="0"/>
            <c:bubble3D val="0"/>
            <c:extLst>
              <c:ext xmlns:c16="http://schemas.microsoft.com/office/drawing/2014/chart" uri="{C3380CC4-5D6E-409C-BE32-E72D297353CC}">
                <c16:uniqueId val="{00000041-5F76-443C-A69B-7414825618C6}"/>
              </c:ext>
            </c:extLst>
          </c:dPt>
          <c:dLbls>
            <c:delete val="1"/>
          </c:dLbls>
          <c:val>
            <c:numRef>
              <c:f>'4. Data Bezoekers'!$M$25</c:f>
              <c:numCache>
                <c:formatCode>0%</c:formatCode>
                <c:ptCount val="1"/>
                <c:pt idx="0">
                  <c:v>0</c:v>
                </c:pt>
              </c:numCache>
            </c:numRef>
          </c:val>
          <c:extLst>
            <c:ext xmlns:c16="http://schemas.microsoft.com/office/drawing/2014/chart" uri="{C3380CC4-5D6E-409C-BE32-E72D297353CC}">
              <c16:uniqueId val="{0000003E-5F76-443C-A69B-7414825618C6}"/>
            </c:ext>
          </c:extLst>
        </c:ser>
        <c:ser>
          <c:idx val="12"/>
          <c:order val="11"/>
          <c:tx>
            <c:strRef>
              <c:f>'4. Data Bezoekers'!$B$26</c:f>
              <c:strCache>
                <c:ptCount val="1"/>
                <c:pt idx="0">
                  <c:v>Duurzaam %</c:v>
                </c:pt>
              </c:strCache>
            </c:strRef>
          </c:tx>
          <c:spPr>
            <a:solidFill>
              <a:srgbClr val="BFBFBF"/>
            </a:solidFill>
            <a:ln>
              <a:solidFill>
                <a:schemeClr val="bg1"/>
              </a:solidFill>
            </a:ln>
            <a:effectLst/>
          </c:spPr>
          <c:invertIfNegative val="0"/>
          <c:dPt>
            <c:idx val="0"/>
            <c:invertIfNegative val="0"/>
            <c:bubble3D val="0"/>
            <c:spPr>
              <a:solidFill>
                <a:schemeClr val="accent1">
                  <a:lumMod val="60000"/>
                  <a:lumOff val="40000"/>
                </a:schemeClr>
              </a:solidFill>
              <a:ln>
                <a:solidFill>
                  <a:schemeClr val="bg1"/>
                </a:solidFill>
              </a:ln>
            </c:spPr>
            <c:extLst>
              <c:ext xmlns:c16="http://schemas.microsoft.com/office/drawing/2014/chart" uri="{C3380CC4-5D6E-409C-BE32-E72D297353CC}">
                <c16:uniqueId val="{00000044-5F76-443C-A69B-7414825618C6}"/>
              </c:ext>
            </c:extLst>
          </c:dPt>
          <c:dLbls>
            <c:dLbl>
              <c:idx val="0"/>
              <c:numFmt formatCode="0%;\-0%;&quot;&quot;" sourceLinked="0"/>
              <c:spPr>
                <a:noFill/>
                <a:ln>
                  <a:noFill/>
                </a:ln>
                <a:effectLst/>
              </c:spPr>
              <c:txPr>
                <a:bodyPr wrap="none" lIns="38100" tIns="19050" rIns="38100" bIns="19050" anchor="ctr" anchorCtr="0">
                  <a:noAutofit/>
                </a:bodyPr>
                <a:lstStyle/>
                <a:p>
                  <a:pPr algn="r">
                    <a:defRPr>
                      <a:latin typeface="Nunito ExtraBold" pitchFamily="2" charset="0"/>
                    </a:defRPr>
                  </a:pPr>
                  <a:endParaRPr lang="nl-BE"/>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55432118968024957"/>
                      <c:h val="4.2495518247310828E-2"/>
                    </c:manualLayout>
                  </c15:layout>
                </c:ext>
                <c:ext xmlns:c16="http://schemas.microsoft.com/office/drawing/2014/chart" uri="{C3380CC4-5D6E-409C-BE32-E72D297353CC}">
                  <c16:uniqueId val="{00000044-5F76-443C-A69B-7414825618C6}"/>
                </c:ext>
              </c:extLst>
            </c:dLbl>
            <c:numFmt formatCode="0%;\-0%;&quot;&quot;" sourceLinked="0"/>
            <c:spPr>
              <a:noFill/>
              <a:ln>
                <a:noFill/>
              </a:ln>
              <a:effectLst/>
            </c:spPr>
            <c:txPr>
              <a:bodyPr wrap="none" lIns="38100" tIns="19050" rIns="38100" bIns="19050" anchor="ctr">
                <a:spAutoFit/>
              </a:bodyPr>
              <a:lstStyle/>
              <a:p>
                <a:pPr>
                  <a:defRPr>
                    <a:latin typeface="Nunito ExtraBold" pitchFamily="2" charset="0"/>
                  </a:defRPr>
                </a:pPr>
                <a:endParaRPr lang="nl-BE"/>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'4. Data Bezoekers'!$M$26</c:f>
              <c:numCache>
                <c:formatCode>0%</c:formatCode>
                <c:ptCount val="1"/>
                <c:pt idx="0">
                  <c:v>0</c:v>
                </c:pt>
              </c:numCache>
            </c:numRef>
          </c:val>
          <c:extLst>
            <c:ext xmlns:c16="http://schemas.microsoft.com/office/drawing/2014/chart" uri="{C3380CC4-5D6E-409C-BE32-E72D297353CC}">
              <c16:uniqueId val="{0000003F-5F76-443C-A69B-7414825618C6}"/>
            </c:ext>
          </c:extLst>
        </c:ser>
        <c:dLbls>
          <c:showLegendKey val="0"/>
          <c:showVal val="1"/>
          <c:showCatName val="0"/>
          <c:showSerName val="0"/>
          <c:showPercent val="0"/>
          <c:showBubbleSize val="0"/>
        </c:dLbls>
        <c:gapWidth val="100"/>
        <c:overlap val="-100"/>
        <c:axId val="1846001775"/>
        <c:axId val="1713854543"/>
      </c:barChart>
      <c:barChart>
        <c:barDir val="col"/>
        <c:grouping val="percentStacked"/>
        <c:varyColors val="0"/>
        <c:ser>
          <c:idx val="0"/>
          <c:order val="0"/>
          <c:tx>
            <c:strRef>
              <c:f>'4. Data Bezoekers'!$B$14</c:f>
              <c:strCache>
                <c:ptCount val="1"/>
                <c:pt idx="0">
                  <c:v>Auto</c:v>
                </c:pt>
              </c:strCache>
            </c:strRef>
          </c:tx>
          <c:spPr>
            <a:solidFill>
              <a:schemeClr val="accent4"/>
            </a:solidFill>
            <a:ln w="9525">
              <a:solidFill>
                <a:schemeClr val="bg1"/>
              </a:solidFill>
            </a:ln>
          </c:spPr>
          <c:invertIfNegative val="0"/>
          <c:dLbls>
            <c:dLbl>
              <c:idx val="0"/>
              <c:layout>
                <c:manualLayout>
                  <c:x val="-6.446937821096368E-17"/>
                  <c:y val="1.268816227449012E-7"/>
                </c:manualLayout>
              </c:layout>
              <c:showLegendKey val="0"/>
              <c:showVal val="1"/>
              <c:showCatName val="0"/>
              <c:showSerName val="0"/>
              <c:showPercent val="0"/>
              <c:showBubbleSize val="0"/>
              <c:extLst>
                <c:ext xmlns:c15="http://schemas.microsoft.com/office/drawing/2012/chart" uri="{CE6537A1-D6FC-4f65-9D91-7224C49458BB}">
                  <c15:layout>
                    <c:manualLayout>
                      <c:w val="0.34598886000578155"/>
                      <c:h val="6.6230684493365485E-2"/>
                    </c:manualLayout>
                  </c15:layout>
                </c:ext>
                <c:ext xmlns:c16="http://schemas.microsoft.com/office/drawing/2014/chart" uri="{C3380CC4-5D6E-409C-BE32-E72D297353CC}">
                  <c16:uniqueId val="{00000040-5F76-443C-A69B-7414825618C6}"/>
                </c:ext>
              </c:extLst>
            </c:dLbl>
            <c:numFmt formatCode="0%;\-0%;&quot;&quot;" sourceLinked="0"/>
            <c:spPr>
              <a:noFill/>
              <a:ln>
                <a:noFill/>
              </a:ln>
              <a:effectLst/>
            </c:spPr>
            <c:txPr>
              <a:bodyPr wrap="square" lIns="38100" tIns="19050" rIns="38100" bIns="19050" anchor="ctr" anchorCtr="0">
                <a:no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 Data Bezoekers'!$M$11</c:f>
              <c:strCache>
                <c:ptCount val="1"/>
                <c:pt idx="0">
                  <c:v>2027
Ambitie</c:v>
                </c:pt>
              </c:strCache>
            </c:strRef>
          </c:cat>
          <c:val>
            <c:numRef>
              <c:f>'4. Data Bezoekers'!$M$14</c:f>
              <c:numCache>
                <c:formatCode>0%</c:formatCode>
                <c:ptCount val="1"/>
              </c:numCache>
            </c:numRef>
          </c:val>
          <c:extLst>
            <c:ext xmlns:c16="http://schemas.microsoft.com/office/drawing/2014/chart" uri="{C3380CC4-5D6E-409C-BE32-E72D297353CC}">
              <c16:uniqueId val="{00000032-5F76-443C-A69B-7414825618C6}"/>
            </c:ext>
          </c:extLst>
        </c:ser>
        <c:ser>
          <c:idx val="1"/>
          <c:order val="1"/>
          <c:tx>
            <c:strRef>
              <c:f>'4. Data Bezoekers'!$B$15</c:f>
              <c:strCache>
                <c:ptCount val="1"/>
                <c:pt idx="0">
                  <c:v>Motor-/bromfiets</c:v>
                </c:pt>
              </c:strCache>
            </c:strRef>
          </c:tx>
          <c:spPr>
            <a:solidFill>
              <a:schemeClr val="accent2"/>
            </a:solidFill>
            <a:ln>
              <a:solidFill>
                <a:schemeClr val="bg1"/>
              </a:solidFill>
            </a:ln>
          </c:spPr>
          <c:invertIfNegative val="0"/>
          <c:dLbls>
            <c:numFmt formatCode="0%;\-0%;&quot;&quot;" sourceLinked="0"/>
            <c:spPr>
              <a:noFill/>
              <a:ln>
                <a:noFill/>
              </a:ln>
              <a:effectLst/>
            </c:spPr>
            <c:txPr>
              <a:bodyPr vertOverflow="overflow" horzOverflow="overflow" wrap="non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'4. Data Bezoekers'!$M$11</c:f>
              <c:strCache>
                <c:ptCount val="1"/>
                <c:pt idx="0">
                  <c:v>2027
Ambitie</c:v>
                </c:pt>
              </c:strCache>
            </c:strRef>
          </c:cat>
          <c:val>
            <c:numRef>
              <c:f>'4. Data Bezoekers'!$M$15</c:f>
              <c:numCache>
                <c:formatCode>0%</c:formatCode>
                <c:ptCount val="1"/>
              </c:numCache>
            </c:numRef>
          </c:val>
          <c:extLst>
            <c:ext xmlns:c16="http://schemas.microsoft.com/office/drawing/2014/chart" uri="{C3380CC4-5D6E-409C-BE32-E72D297353CC}">
              <c16:uniqueId val="{00000034-5F76-443C-A69B-7414825618C6}"/>
            </c:ext>
          </c:extLst>
        </c:ser>
        <c:ser>
          <c:idx val="2"/>
          <c:order val="2"/>
          <c:tx>
            <c:strRef>
              <c:f>'4. Data Bezoekers'!$B$16</c:f>
              <c:strCache>
                <c:ptCount val="1"/>
                <c:pt idx="0">
                  <c:v>Carpool</c:v>
                </c:pt>
              </c:strCache>
            </c:strRef>
          </c:tx>
          <c:spPr>
            <a:solidFill>
              <a:srgbClr val="FF8080"/>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'4. Data Bezoekers'!$M$11</c:f>
              <c:strCache>
                <c:ptCount val="1"/>
                <c:pt idx="0">
                  <c:v>2027
Ambitie</c:v>
                </c:pt>
              </c:strCache>
            </c:strRef>
          </c:cat>
          <c:val>
            <c:numRef>
              <c:f>'4. Data Bezoekers'!$M$16</c:f>
              <c:numCache>
                <c:formatCode>0%</c:formatCode>
                <c:ptCount val="1"/>
              </c:numCache>
            </c:numRef>
          </c:val>
          <c:extLst>
            <c:ext xmlns:c16="http://schemas.microsoft.com/office/drawing/2014/chart" uri="{C3380CC4-5D6E-409C-BE32-E72D297353CC}">
              <c16:uniqueId val="{00000035-5F76-443C-A69B-7414825618C6}"/>
            </c:ext>
          </c:extLst>
        </c:ser>
        <c:ser>
          <c:idx val="3"/>
          <c:order val="3"/>
          <c:tx>
            <c:strRef>
              <c:f>'4. Data Bezoekers'!$B$17</c:f>
              <c:strCache>
                <c:ptCount val="1"/>
                <c:pt idx="0">
                  <c:v>Trein</c:v>
                </c:pt>
              </c:strCache>
            </c:strRef>
          </c:tx>
          <c:spPr>
            <a:solidFill>
              <a:srgbClr val="00B0F0"/>
            </a:solidFill>
            <a:ln>
              <a:solidFill>
                <a:schemeClr val="bg1"/>
              </a:solidFill>
            </a:ln>
          </c:spPr>
          <c:invertIfNegative val="0"/>
          <c:dLbls>
            <c:numFmt formatCode="0%;\-0%;&quot;&quot;" sourceLinked="0"/>
            <c:spPr>
              <a:noFill/>
              <a:ln>
                <a:noFill/>
              </a:ln>
              <a:effectLst/>
            </c:spPr>
            <c:txPr>
              <a:bodyPr wrap="none" lIns="38100" tIns="19050" rIns="38100" bIns="19050" anchor="ctr">
                <a:spAutoFit/>
              </a:bodyPr>
              <a:lstStyle/>
              <a:p>
                <a:pPr>
                  <a:defRPr>
                    <a:solidFill>
                      <a:schemeClr val="bg1"/>
                    </a:solidFill>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'4. Data Bezoekers'!$M$11</c:f>
              <c:strCache>
                <c:ptCount val="1"/>
                <c:pt idx="0">
                  <c:v>2027
Ambitie</c:v>
                </c:pt>
              </c:strCache>
            </c:strRef>
          </c:cat>
          <c:val>
            <c:numRef>
              <c:f>'4. Data Bezoekers'!$M$17</c:f>
              <c:numCache>
                <c:formatCode>0%</c:formatCode>
                <c:ptCount val="1"/>
              </c:numCache>
            </c:numRef>
          </c:val>
          <c:extLst>
            <c:ext xmlns:c16="http://schemas.microsoft.com/office/drawing/2014/chart" uri="{C3380CC4-5D6E-409C-BE32-E72D297353CC}">
              <c16:uniqueId val="{00000036-5F76-443C-A69B-7414825618C6}"/>
            </c:ext>
          </c:extLst>
        </c:ser>
        <c:ser>
          <c:idx val="4"/>
          <c:order val="4"/>
          <c:tx>
            <c:strRef>
              <c:f>'4. Data Bezoekers'!$B$18</c:f>
              <c:strCache>
                <c:ptCount val="1"/>
                <c:pt idx="0">
                  <c:v>Bus/tram</c:v>
                </c:pt>
              </c:strCache>
            </c:strRef>
          </c:tx>
          <c:spPr>
            <a:solidFill>
              <a:schemeClr val="accent5"/>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'4. Data Bezoekers'!$M$11</c:f>
              <c:strCache>
                <c:ptCount val="1"/>
                <c:pt idx="0">
                  <c:v>2027
Ambitie</c:v>
                </c:pt>
              </c:strCache>
            </c:strRef>
          </c:cat>
          <c:val>
            <c:numRef>
              <c:f>'4. Data Bezoekers'!$M$18</c:f>
              <c:numCache>
                <c:formatCode>0%</c:formatCode>
                <c:ptCount val="1"/>
              </c:numCache>
            </c:numRef>
          </c:val>
          <c:extLst>
            <c:ext xmlns:c16="http://schemas.microsoft.com/office/drawing/2014/chart" uri="{C3380CC4-5D6E-409C-BE32-E72D297353CC}">
              <c16:uniqueId val="{00000037-5F76-443C-A69B-7414825618C6}"/>
            </c:ext>
          </c:extLst>
        </c:ser>
        <c:ser>
          <c:idx val="5"/>
          <c:order val="5"/>
          <c:tx>
            <c:strRef>
              <c:f>'4. Data Bezoekers'!$B$19</c:f>
              <c:strCache>
                <c:ptCount val="1"/>
                <c:pt idx="0">
                  <c:v>Speedpedelec</c:v>
                </c:pt>
              </c:strCache>
            </c:strRef>
          </c:tx>
          <c:spPr>
            <a:solidFill>
              <a:schemeClr val="accent6"/>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'4. Data Bezoekers'!$M$11</c:f>
              <c:strCache>
                <c:ptCount val="1"/>
                <c:pt idx="0">
                  <c:v>2027
Ambitie</c:v>
                </c:pt>
              </c:strCache>
            </c:strRef>
          </c:cat>
          <c:val>
            <c:numRef>
              <c:f>'4. Data Bezoekers'!$M$19</c:f>
              <c:numCache>
                <c:formatCode>0%</c:formatCode>
                <c:ptCount val="1"/>
              </c:numCache>
            </c:numRef>
          </c:val>
          <c:extLst>
            <c:ext xmlns:c16="http://schemas.microsoft.com/office/drawing/2014/chart" uri="{C3380CC4-5D6E-409C-BE32-E72D297353CC}">
              <c16:uniqueId val="{00000038-5F76-443C-A69B-7414825618C6}"/>
            </c:ext>
          </c:extLst>
        </c:ser>
        <c:ser>
          <c:idx val="6"/>
          <c:order val="6"/>
          <c:tx>
            <c:strRef>
              <c:f>'4. Data Bezoekers'!$B$20</c:f>
              <c:strCache>
                <c:ptCount val="1"/>
                <c:pt idx="0">
                  <c:v>Elektrische fiets</c:v>
                </c:pt>
              </c:strCache>
            </c:strRef>
          </c:tx>
          <c:spPr>
            <a:solidFill>
              <a:srgbClr val="3A7831"/>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'4. Data Bezoekers'!$M$11</c:f>
              <c:strCache>
                <c:ptCount val="1"/>
                <c:pt idx="0">
                  <c:v>2027
Ambitie</c:v>
                </c:pt>
              </c:strCache>
            </c:strRef>
          </c:cat>
          <c:val>
            <c:numRef>
              <c:f>'4. Data Bezoekers'!$M$20</c:f>
              <c:numCache>
                <c:formatCode>0%</c:formatCode>
                <c:ptCount val="1"/>
              </c:numCache>
            </c:numRef>
          </c:val>
          <c:extLst>
            <c:ext xmlns:c16="http://schemas.microsoft.com/office/drawing/2014/chart" uri="{C3380CC4-5D6E-409C-BE32-E72D297353CC}">
              <c16:uniqueId val="{00000039-5F76-443C-A69B-7414825618C6}"/>
            </c:ext>
          </c:extLst>
        </c:ser>
        <c:ser>
          <c:idx val="7"/>
          <c:order val="7"/>
          <c:tx>
            <c:strRef>
              <c:f>'4. Data Bezoekers'!$B$21</c:f>
              <c:strCache>
                <c:ptCount val="1"/>
                <c:pt idx="0">
                  <c:v>Fiets</c:v>
                </c:pt>
              </c:strCache>
            </c:strRef>
          </c:tx>
          <c:spPr>
            <a:solidFill>
              <a:srgbClr val="77C46E"/>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'4. Data Bezoekers'!$M$11</c:f>
              <c:strCache>
                <c:ptCount val="1"/>
                <c:pt idx="0">
                  <c:v>2027
Ambitie</c:v>
                </c:pt>
              </c:strCache>
            </c:strRef>
          </c:cat>
          <c:val>
            <c:numRef>
              <c:f>'4. Data Bezoekers'!$M$21</c:f>
              <c:numCache>
                <c:formatCode>0%</c:formatCode>
                <c:ptCount val="1"/>
              </c:numCache>
            </c:numRef>
          </c:val>
          <c:extLst>
            <c:ext xmlns:c16="http://schemas.microsoft.com/office/drawing/2014/chart" uri="{C3380CC4-5D6E-409C-BE32-E72D297353CC}">
              <c16:uniqueId val="{0000003A-5F76-443C-A69B-7414825618C6}"/>
            </c:ext>
          </c:extLst>
        </c:ser>
        <c:ser>
          <c:idx val="8"/>
          <c:order val="8"/>
          <c:tx>
            <c:strRef>
              <c:f>'4. Data Bezoekers'!$B$22</c:f>
              <c:strCache>
                <c:ptCount val="1"/>
                <c:pt idx="0">
                  <c:v>Te voet</c:v>
                </c:pt>
              </c:strCache>
            </c:strRef>
          </c:tx>
          <c:spPr>
            <a:solidFill>
              <a:srgbClr val="BCE2B8"/>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'4. Data Bezoekers'!$M$11</c:f>
              <c:strCache>
                <c:ptCount val="1"/>
                <c:pt idx="0">
                  <c:v>2027
Ambitie</c:v>
                </c:pt>
              </c:strCache>
            </c:strRef>
          </c:cat>
          <c:val>
            <c:numRef>
              <c:f>'4. Data Bezoekers'!$M$22</c:f>
              <c:numCache>
                <c:formatCode>0%</c:formatCode>
                <c:ptCount val="1"/>
              </c:numCache>
            </c:numRef>
          </c:val>
          <c:extLst>
            <c:ext xmlns:c16="http://schemas.microsoft.com/office/drawing/2014/chart" uri="{C3380CC4-5D6E-409C-BE32-E72D297353CC}">
              <c16:uniqueId val="{0000003B-5F76-443C-A69B-7414825618C6}"/>
            </c:ext>
          </c:extLst>
        </c:ser>
        <c:ser>
          <c:idx val="9"/>
          <c:order val="9"/>
          <c:tx>
            <c:strRef>
              <c:f>'4. Data Bezoekers'!$B$23</c:f>
              <c:strCache>
                <c:ptCount val="1"/>
                <c:pt idx="0">
                  <c:v>Andere</c:v>
                </c:pt>
              </c:strCache>
            </c:strRef>
          </c:tx>
          <c:spPr>
            <a:solidFill>
              <a:schemeClr val="bg1">
                <a:lumMod val="85000"/>
              </a:schemeClr>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'4. Data Bezoekers'!$M$11</c:f>
              <c:strCache>
                <c:ptCount val="1"/>
                <c:pt idx="0">
                  <c:v>2027
Ambitie</c:v>
                </c:pt>
              </c:strCache>
            </c:strRef>
          </c:cat>
          <c:val>
            <c:numRef>
              <c:f>'4. Data Bezoekers'!$M$23</c:f>
              <c:numCache>
                <c:formatCode>0%</c:formatCode>
                <c:ptCount val="1"/>
              </c:numCache>
            </c:numRef>
          </c:val>
          <c:extLst>
            <c:ext xmlns:c16="http://schemas.microsoft.com/office/drawing/2014/chart" uri="{C3380CC4-5D6E-409C-BE32-E72D297353CC}">
              <c16:uniqueId val="{0000003C-5F76-443C-A69B-7414825618C6}"/>
            </c:ext>
          </c:extLst>
        </c:ser>
        <c:dLbls>
          <c:showLegendKey val="0"/>
          <c:showVal val="1"/>
          <c:showCatName val="0"/>
          <c:showSerName val="0"/>
          <c:showPercent val="0"/>
          <c:showBubbleSize val="0"/>
        </c:dLbls>
        <c:gapWidth val="145"/>
        <c:overlap val="100"/>
        <c:axId val="1351874431"/>
        <c:axId val="1351848031"/>
      </c:barChart>
      <c:catAx>
        <c:axId val="1846001775"/>
        <c:scaling>
          <c:orientation val="minMax"/>
        </c:scaling>
        <c:delete val="1"/>
        <c:axPos val="b"/>
        <c:numFmt formatCode="General" sourceLinked="0"/>
        <c:majorTickMark val="out"/>
        <c:minorTickMark val="none"/>
        <c:tickLblPos val="nextTo"/>
        <c:crossAx val="1713854543"/>
        <c:crosses val="autoZero"/>
        <c:auto val="1"/>
        <c:lblAlgn val="ctr"/>
        <c:lblOffset val="100"/>
        <c:noMultiLvlLbl val="0"/>
      </c:catAx>
      <c:valAx>
        <c:axId val="1713854543"/>
        <c:scaling>
          <c:orientation val="minMax"/>
        </c:scaling>
        <c:delete val="1"/>
        <c:axPos val="l"/>
        <c:majorGridlines>
          <c:spPr>
            <a:ln w="9525" cap="flat" cmpd="sng" algn="ctr">
              <a:solidFill>
                <a:schemeClr val="bg1">
                  <a:lumMod val="95000"/>
                </a:schemeClr>
              </a:solidFill>
              <a:round/>
            </a:ln>
            <a:effectLst/>
          </c:spPr>
        </c:majorGridlines>
        <c:numFmt formatCode="0%" sourceLinked="1"/>
        <c:majorTickMark val="out"/>
        <c:minorTickMark val="none"/>
        <c:tickLblPos val="nextTo"/>
        <c:crossAx val="1846001775"/>
        <c:crosses val="autoZero"/>
        <c:crossBetween val="between"/>
        <c:majorUnit val="0.1"/>
      </c:valAx>
      <c:valAx>
        <c:axId val="1351848031"/>
        <c:scaling>
          <c:orientation val="minMax"/>
        </c:scaling>
        <c:delete val="1"/>
        <c:axPos val="r"/>
        <c:numFmt formatCode="0%" sourceLinked="1"/>
        <c:majorTickMark val="out"/>
        <c:minorTickMark val="none"/>
        <c:tickLblPos val="nextTo"/>
        <c:crossAx val="1351874431"/>
        <c:crosses val="max"/>
        <c:crossBetween val="between"/>
      </c:valAx>
      <c:catAx>
        <c:axId val="1351874431"/>
        <c:scaling>
          <c:orientation val="minMax"/>
        </c:scaling>
        <c:delete val="0"/>
        <c:axPos val="t"/>
        <c:numFmt formatCode="General" sourceLinked="1"/>
        <c:majorTickMark val="out"/>
        <c:minorTickMark val="none"/>
        <c:tickLblPos val="low"/>
        <c:spPr>
          <a:ln>
            <a:noFill/>
          </a:ln>
        </c:spPr>
        <c:txPr>
          <a:bodyPr/>
          <a:lstStyle/>
          <a:p>
            <a:pPr>
              <a:defRPr sz="900"/>
            </a:pPr>
            <a:endParaRPr lang="nl-BE"/>
          </a:p>
        </c:txPr>
        <c:crossAx val="1351848031"/>
        <c:crosses val="max"/>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r">
        <a:defRPr lang="en-US" sz="800" b="0" i="0" u="none" strike="noStrike" kern="1200" baseline="0">
          <a:solidFill>
            <a:schemeClr val="tx1">
              <a:lumMod val="75000"/>
              <a:lumOff val="25000"/>
            </a:schemeClr>
          </a:solidFill>
          <a:latin typeface="Nunito Black" pitchFamily="2" charset="0"/>
          <a:ea typeface="+mn-ea"/>
          <a:cs typeface="+mn-cs"/>
        </a:defRPr>
      </a:pPr>
      <a:endParaRPr lang="nl-B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477682462397786E-2"/>
          <c:y val="8.5337491215623479E-2"/>
          <c:w val="0.90522081203211502"/>
          <c:h val="0.7913371001332925"/>
        </c:manualLayout>
      </c:layout>
      <c:barChart>
        <c:barDir val="col"/>
        <c:grouping val="percentStacked"/>
        <c:varyColors val="0"/>
        <c:ser>
          <c:idx val="10"/>
          <c:order val="10"/>
          <c:tx>
            <c:strRef>
              <c:f>'4. Data Bezoekers'!$B$25</c:f>
              <c:strCache>
                <c:ptCount val="1"/>
                <c:pt idx="0">
                  <c:v>Niet duurzaam %</c:v>
                </c:pt>
              </c:strCache>
            </c:strRef>
          </c:tx>
          <c:spPr>
            <a:noFill/>
            <a:ln>
              <a:noFill/>
            </a:ln>
            <a:effectLst/>
          </c:spPr>
          <c:invertIfNegative val="0"/>
          <c:dLbls>
            <c:delete val="1"/>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Bezoekers'!$C$25:$L$25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B673-49C2-894B-07E7E50D833C}"/>
            </c:ext>
          </c:extLst>
        </c:ser>
        <c:ser>
          <c:idx val="11"/>
          <c:order val="11"/>
          <c:tx>
            <c:strRef>
              <c:f>'4. Data Bezoekers'!$B$26</c:f>
              <c:strCache>
                <c:ptCount val="1"/>
                <c:pt idx="0">
                  <c:v>Duurzaam %</c:v>
                </c:pt>
              </c:strCache>
            </c:strRef>
          </c:tx>
          <c:spPr>
            <a:solidFill>
              <a:schemeClr val="accent1">
                <a:lumMod val="60000"/>
                <a:lumOff val="40000"/>
              </a:schemeClr>
            </a:solidFill>
            <a:ln>
              <a:solidFill>
                <a:schemeClr val="bg1"/>
              </a:solidFill>
            </a:ln>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7.3898255091771295E-2"/>
                      <c:h val="4.9597579309243751E-2"/>
                    </c:manualLayout>
                  </c15:layout>
                </c:ext>
                <c:ext xmlns:c16="http://schemas.microsoft.com/office/drawing/2014/chart" uri="{C3380CC4-5D6E-409C-BE32-E72D297353CC}">
                  <c16:uniqueId val="{0000000B-B673-49C2-894B-07E7E50D833C}"/>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7.3898255091771295E-2"/>
                      <c:h val="4.9597579309243751E-2"/>
                    </c:manualLayout>
                  </c15:layout>
                </c:ext>
                <c:ext xmlns:c16="http://schemas.microsoft.com/office/drawing/2014/chart" uri="{C3380CC4-5D6E-409C-BE32-E72D297353CC}">
                  <c16:uniqueId val="{0000000C-B673-49C2-894B-07E7E50D833C}"/>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7.3898255091771295E-2"/>
                      <c:h val="4.9597579309243751E-2"/>
                    </c:manualLayout>
                  </c15:layout>
                </c:ext>
                <c:ext xmlns:c16="http://schemas.microsoft.com/office/drawing/2014/chart" uri="{C3380CC4-5D6E-409C-BE32-E72D297353CC}">
                  <c16:uniqueId val="{0000000D-B673-49C2-894B-07E7E50D833C}"/>
                </c:ext>
              </c:extLst>
            </c:dLbl>
            <c:dLbl>
              <c:idx val="3"/>
              <c:dLblPos val="inEnd"/>
              <c:showLegendKey val="0"/>
              <c:showVal val="1"/>
              <c:showCatName val="0"/>
              <c:showSerName val="0"/>
              <c:showPercent val="0"/>
              <c:showBubbleSize val="0"/>
              <c:extLst>
                <c:ext xmlns:c15="http://schemas.microsoft.com/office/drawing/2012/chart" uri="{CE6537A1-D6FC-4f65-9D91-7224C49458BB}">
                  <c15:layout>
                    <c:manualLayout>
                      <c:w val="7.3898255091771295E-2"/>
                      <c:h val="4.9597579309243751E-2"/>
                    </c:manualLayout>
                  </c15:layout>
                </c:ext>
                <c:ext xmlns:c16="http://schemas.microsoft.com/office/drawing/2014/chart" uri="{C3380CC4-5D6E-409C-BE32-E72D297353CC}">
                  <c16:uniqueId val="{0000000E-B673-49C2-894B-07E7E50D833C}"/>
                </c:ext>
              </c:extLst>
            </c:dLbl>
            <c:dLbl>
              <c:idx val="4"/>
              <c:dLblPos val="inEnd"/>
              <c:showLegendKey val="0"/>
              <c:showVal val="1"/>
              <c:showCatName val="0"/>
              <c:showSerName val="0"/>
              <c:showPercent val="0"/>
              <c:showBubbleSize val="0"/>
              <c:extLst>
                <c:ext xmlns:c15="http://schemas.microsoft.com/office/drawing/2012/chart" uri="{CE6537A1-D6FC-4f65-9D91-7224C49458BB}">
                  <c15:layout>
                    <c:manualLayout>
                      <c:w val="7.3898255091771309E-2"/>
                      <c:h val="4.9597579309243751E-2"/>
                    </c:manualLayout>
                  </c15:layout>
                </c:ext>
                <c:ext xmlns:c16="http://schemas.microsoft.com/office/drawing/2014/chart" uri="{C3380CC4-5D6E-409C-BE32-E72D297353CC}">
                  <c16:uniqueId val="{0000000F-B673-49C2-894B-07E7E50D833C}"/>
                </c:ext>
              </c:extLst>
            </c:dLbl>
            <c:dLbl>
              <c:idx val="5"/>
              <c:dLblPos val="inEnd"/>
              <c:showLegendKey val="0"/>
              <c:showVal val="1"/>
              <c:showCatName val="0"/>
              <c:showSerName val="0"/>
              <c:showPercent val="0"/>
              <c:showBubbleSize val="0"/>
              <c:extLst>
                <c:ext xmlns:c15="http://schemas.microsoft.com/office/drawing/2012/chart" uri="{CE6537A1-D6FC-4f65-9D91-7224C49458BB}">
                  <c15:layout>
                    <c:manualLayout>
                      <c:w val="7.3898255091771309E-2"/>
                      <c:h val="4.9597579309243751E-2"/>
                    </c:manualLayout>
                  </c15:layout>
                </c:ext>
                <c:ext xmlns:c16="http://schemas.microsoft.com/office/drawing/2014/chart" uri="{C3380CC4-5D6E-409C-BE32-E72D297353CC}">
                  <c16:uniqueId val="{00000010-B673-49C2-894B-07E7E50D833C}"/>
                </c:ext>
              </c:extLst>
            </c:dLbl>
            <c:dLbl>
              <c:idx val="6"/>
              <c:dLblPos val="inEnd"/>
              <c:showLegendKey val="0"/>
              <c:showVal val="1"/>
              <c:showCatName val="0"/>
              <c:showSerName val="0"/>
              <c:showPercent val="0"/>
              <c:showBubbleSize val="0"/>
              <c:extLst>
                <c:ext xmlns:c15="http://schemas.microsoft.com/office/drawing/2012/chart" uri="{CE6537A1-D6FC-4f65-9D91-7224C49458BB}">
                  <c15:layout>
                    <c:manualLayout>
                      <c:w val="7.3898255091771309E-2"/>
                      <c:h val="4.9597579309243751E-2"/>
                    </c:manualLayout>
                  </c15:layout>
                </c:ext>
                <c:ext xmlns:c16="http://schemas.microsoft.com/office/drawing/2014/chart" uri="{C3380CC4-5D6E-409C-BE32-E72D297353CC}">
                  <c16:uniqueId val="{00000011-B673-49C2-894B-07E7E50D833C}"/>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7.3898255091771309E-2"/>
                      <c:h val="4.9597579309243751E-2"/>
                    </c:manualLayout>
                  </c15:layout>
                </c:ext>
                <c:ext xmlns:c16="http://schemas.microsoft.com/office/drawing/2014/chart" uri="{C3380CC4-5D6E-409C-BE32-E72D297353CC}">
                  <c16:uniqueId val="{00000012-B673-49C2-894B-07E7E50D833C}"/>
                </c:ext>
              </c:extLst>
            </c:dLbl>
            <c:dLbl>
              <c:idx val="8"/>
              <c:dLblPos val="inEnd"/>
              <c:showLegendKey val="0"/>
              <c:showVal val="1"/>
              <c:showCatName val="0"/>
              <c:showSerName val="0"/>
              <c:showPercent val="0"/>
              <c:showBubbleSize val="0"/>
              <c:extLst>
                <c:ext xmlns:c15="http://schemas.microsoft.com/office/drawing/2012/chart" uri="{CE6537A1-D6FC-4f65-9D91-7224C49458BB}">
                  <c15:layout>
                    <c:manualLayout>
                      <c:w val="7.3898255091771309E-2"/>
                      <c:h val="4.9597579309243751E-2"/>
                    </c:manualLayout>
                  </c15:layout>
                </c:ext>
                <c:ext xmlns:c16="http://schemas.microsoft.com/office/drawing/2014/chart" uri="{C3380CC4-5D6E-409C-BE32-E72D297353CC}">
                  <c16:uniqueId val="{00000013-B673-49C2-894B-07E7E50D833C}"/>
                </c:ext>
              </c:extLst>
            </c:dLbl>
            <c:dLbl>
              <c:idx val="9"/>
              <c:layout>
                <c:manualLayout>
                  <c:x val="-7.3388419659642121E-8"/>
                  <c:y val="-0.28140166623494101"/>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3898255091771309E-2"/>
                      <c:h val="4.9597579309243751E-2"/>
                    </c:manualLayout>
                  </c15:layout>
                </c:ext>
                <c:ext xmlns:c16="http://schemas.microsoft.com/office/drawing/2014/chart" uri="{C3380CC4-5D6E-409C-BE32-E72D297353CC}">
                  <c16:uniqueId val="{00000014-B673-49C2-894B-07E7E50D833C}"/>
                </c:ext>
              </c:extLst>
            </c:dLbl>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ExtraBold" pitchFamily="2" charset="0"/>
                    <a:ea typeface="+mn-ea"/>
                    <a:cs typeface="+mn-cs"/>
                  </a:defRPr>
                </a:pPr>
                <a:endParaRPr lang="nl-B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Bezoekers'!$C$26:$L$26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B673-49C2-894B-07E7E50D833C}"/>
            </c:ext>
          </c:extLst>
        </c:ser>
        <c:dLbls>
          <c:showLegendKey val="0"/>
          <c:showVal val="1"/>
          <c:showCatName val="0"/>
          <c:showSerName val="0"/>
          <c:showPercent val="0"/>
          <c:showBubbleSize val="0"/>
        </c:dLbls>
        <c:gapWidth val="0"/>
        <c:overlap val="-100"/>
        <c:axId val="415063519"/>
        <c:axId val="415063039"/>
      </c:barChart>
      <c:barChart>
        <c:barDir val="col"/>
        <c:grouping val="percentStacked"/>
        <c:varyColors val="0"/>
        <c:ser>
          <c:idx val="0"/>
          <c:order val="0"/>
          <c:tx>
            <c:strRef>
              <c:f>'4. Data Bezoekers'!$B$14</c:f>
              <c:strCache>
                <c:ptCount val="1"/>
                <c:pt idx="0">
                  <c:v>Auto</c:v>
                </c:pt>
              </c:strCache>
            </c:strRef>
          </c:tx>
          <c:spPr>
            <a:solidFill>
              <a:schemeClr val="accent4"/>
            </a:solidFill>
            <a:ln w="9525">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Bezoekers'!$C$14:$L$14</c:f>
              <c:numCache>
                <c:formatCode>General</c:formatCode>
                <c:ptCount val="10"/>
              </c:numCache>
            </c:numRef>
          </c:val>
          <c:extLst>
            <c:ext xmlns:c16="http://schemas.microsoft.com/office/drawing/2014/chart" uri="{C3380CC4-5D6E-409C-BE32-E72D297353CC}">
              <c16:uniqueId val="{00000005-A60D-44FA-8C00-536CF7B63698}"/>
            </c:ext>
          </c:extLst>
        </c:ser>
        <c:ser>
          <c:idx val="1"/>
          <c:order val="1"/>
          <c:tx>
            <c:strRef>
              <c:f>'4. Data Bezoekers'!$B$15</c:f>
              <c:strCache>
                <c:ptCount val="1"/>
                <c:pt idx="0">
                  <c:v>Motor-/bromfiets</c:v>
                </c:pt>
              </c:strCache>
            </c:strRef>
          </c:tx>
          <c:spPr>
            <a:solidFill>
              <a:schemeClr val="accent2"/>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Bezoekers'!$C$15:$L$15</c:f>
              <c:numCache>
                <c:formatCode>General</c:formatCode>
                <c:ptCount val="10"/>
              </c:numCache>
            </c:numRef>
          </c:val>
          <c:extLst>
            <c:ext xmlns:c16="http://schemas.microsoft.com/office/drawing/2014/chart" uri="{C3380CC4-5D6E-409C-BE32-E72D297353CC}">
              <c16:uniqueId val="{00000000-B673-49C2-894B-07E7E50D833C}"/>
            </c:ext>
          </c:extLst>
        </c:ser>
        <c:ser>
          <c:idx val="2"/>
          <c:order val="2"/>
          <c:tx>
            <c:strRef>
              <c:f>'4. Data Bezoekers'!$B$16</c:f>
              <c:strCache>
                <c:ptCount val="1"/>
                <c:pt idx="0">
                  <c:v>Carpool</c:v>
                </c:pt>
              </c:strCache>
            </c:strRef>
          </c:tx>
          <c:spPr>
            <a:solidFill>
              <a:srgbClr val="FF8080"/>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Bezoekers'!$C$16:$L$16</c:f>
              <c:numCache>
                <c:formatCode>General</c:formatCode>
                <c:ptCount val="10"/>
              </c:numCache>
            </c:numRef>
          </c:val>
          <c:extLst>
            <c:ext xmlns:c16="http://schemas.microsoft.com/office/drawing/2014/chart" uri="{C3380CC4-5D6E-409C-BE32-E72D297353CC}">
              <c16:uniqueId val="{00000001-B673-49C2-894B-07E7E50D833C}"/>
            </c:ext>
          </c:extLst>
        </c:ser>
        <c:ser>
          <c:idx val="3"/>
          <c:order val="3"/>
          <c:tx>
            <c:strRef>
              <c:f>'4. Data Bezoekers'!$B$17</c:f>
              <c:strCache>
                <c:ptCount val="1"/>
                <c:pt idx="0">
                  <c:v>Trein</c:v>
                </c:pt>
              </c:strCache>
            </c:strRef>
          </c:tx>
          <c:spPr>
            <a:solidFill>
              <a:srgbClr val="00B0F0"/>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Bezoekers'!$C$17:$L$17</c:f>
              <c:numCache>
                <c:formatCode>General</c:formatCode>
                <c:ptCount val="10"/>
              </c:numCache>
            </c:numRef>
          </c:val>
          <c:extLst>
            <c:ext xmlns:c16="http://schemas.microsoft.com/office/drawing/2014/chart" uri="{C3380CC4-5D6E-409C-BE32-E72D297353CC}">
              <c16:uniqueId val="{00000002-B673-49C2-894B-07E7E50D833C}"/>
            </c:ext>
          </c:extLst>
        </c:ser>
        <c:ser>
          <c:idx val="4"/>
          <c:order val="4"/>
          <c:tx>
            <c:strRef>
              <c:f>'4. Data Bezoekers'!$B$18</c:f>
              <c:strCache>
                <c:ptCount val="1"/>
                <c:pt idx="0">
                  <c:v>Bus/tram</c:v>
                </c:pt>
              </c:strCache>
            </c:strRef>
          </c:tx>
          <c:spPr>
            <a:solidFill>
              <a:schemeClr val="accent5"/>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Bezoekers'!$C$18:$L$18</c:f>
              <c:numCache>
                <c:formatCode>General</c:formatCode>
                <c:ptCount val="10"/>
              </c:numCache>
            </c:numRef>
          </c:val>
          <c:extLst>
            <c:ext xmlns:c16="http://schemas.microsoft.com/office/drawing/2014/chart" uri="{C3380CC4-5D6E-409C-BE32-E72D297353CC}">
              <c16:uniqueId val="{00000003-B673-49C2-894B-07E7E50D833C}"/>
            </c:ext>
          </c:extLst>
        </c:ser>
        <c:ser>
          <c:idx val="5"/>
          <c:order val="5"/>
          <c:tx>
            <c:strRef>
              <c:f>'4. Data Bezoekers'!$B$19</c:f>
              <c:strCache>
                <c:ptCount val="1"/>
                <c:pt idx="0">
                  <c:v>Speedpedelec</c:v>
                </c:pt>
              </c:strCache>
            </c:strRef>
          </c:tx>
          <c:spPr>
            <a:solidFill>
              <a:schemeClr val="accent6"/>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Bezoekers'!$C$19:$L$19</c:f>
              <c:numCache>
                <c:formatCode>General</c:formatCode>
                <c:ptCount val="10"/>
              </c:numCache>
            </c:numRef>
          </c:val>
          <c:extLst>
            <c:ext xmlns:c16="http://schemas.microsoft.com/office/drawing/2014/chart" uri="{C3380CC4-5D6E-409C-BE32-E72D297353CC}">
              <c16:uniqueId val="{00000004-B673-49C2-894B-07E7E50D833C}"/>
            </c:ext>
          </c:extLst>
        </c:ser>
        <c:ser>
          <c:idx val="6"/>
          <c:order val="6"/>
          <c:tx>
            <c:strRef>
              <c:f>'4. Data Bezoekers'!$B$20</c:f>
              <c:strCache>
                <c:ptCount val="1"/>
                <c:pt idx="0">
                  <c:v>Elektrische fiets</c:v>
                </c:pt>
              </c:strCache>
            </c:strRef>
          </c:tx>
          <c:spPr>
            <a:solidFill>
              <a:srgbClr val="3A7831"/>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Bezoekers'!$C$20:$L$20</c:f>
              <c:numCache>
                <c:formatCode>General</c:formatCode>
                <c:ptCount val="10"/>
              </c:numCache>
            </c:numRef>
          </c:val>
          <c:extLst>
            <c:ext xmlns:c16="http://schemas.microsoft.com/office/drawing/2014/chart" uri="{C3380CC4-5D6E-409C-BE32-E72D297353CC}">
              <c16:uniqueId val="{00000005-B673-49C2-894B-07E7E50D833C}"/>
            </c:ext>
          </c:extLst>
        </c:ser>
        <c:ser>
          <c:idx val="7"/>
          <c:order val="7"/>
          <c:tx>
            <c:strRef>
              <c:f>'4. Data Bezoekers'!$B$21</c:f>
              <c:strCache>
                <c:ptCount val="1"/>
                <c:pt idx="0">
                  <c:v>Fiets</c:v>
                </c:pt>
              </c:strCache>
            </c:strRef>
          </c:tx>
          <c:spPr>
            <a:solidFill>
              <a:srgbClr val="77C46E"/>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Bezoekers'!$C$21:$L$21</c:f>
              <c:numCache>
                <c:formatCode>General</c:formatCode>
                <c:ptCount val="10"/>
              </c:numCache>
            </c:numRef>
          </c:val>
          <c:extLst>
            <c:ext xmlns:c16="http://schemas.microsoft.com/office/drawing/2014/chart" uri="{C3380CC4-5D6E-409C-BE32-E72D297353CC}">
              <c16:uniqueId val="{00000006-B673-49C2-894B-07E7E50D833C}"/>
            </c:ext>
          </c:extLst>
        </c:ser>
        <c:ser>
          <c:idx val="8"/>
          <c:order val="8"/>
          <c:tx>
            <c:strRef>
              <c:f>'4. Data Bezoekers'!$B$22</c:f>
              <c:strCache>
                <c:ptCount val="1"/>
                <c:pt idx="0">
                  <c:v>Te voet</c:v>
                </c:pt>
              </c:strCache>
            </c:strRef>
          </c:tx>
          <c:spPr>
            <a:solidFill>
              <a:srgbClr val="BCE2B8"/>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Bezoekers'!$C$22:$L$22</c:f>
              <c:numCache>
                <c:formatCode>General</c:formatCode>
                <c:ptCount val="10"/>
              </c:numCache>
            </c:numRef>
          </c:val>
          <c:extLst>
            <c:ext xmlns:c16="http://schemas.microsoft.com/office/drawing/2014/chart" uri="{C3380CC4-5D6E-409C-BE32-E72D297353CC}">
              <c16:uniqueId val="{00000007-B673-49C2-894B-07E7E50D833C}"/>
            </c:ext>
          </c:extLst>
        </c:ser>
        <c:ser>
          <c:idx val="9"/>
          <c:order val="9"/>
          <c:tx>
            <c:strRef>
              <c:f>'4. Data Bezoekers'!$B$23</c:f>
              <c:strCache>
                <c:ptCount val="1"/>
                <c:pt idx="0">
                  <c:v>Andere</c:v>
                </c:pt>
              </c:strCache>
            </c:strRef>
          </c:tx>
          <c:spPr>
            <a:solidFill>
              <a:schemeClr val="bg1">
                <a:lumMod val="85000"/>
              </a:schemeClr>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Data Bezoekers'!$C$12:$L$12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'4. Data Bezoekers'!$C$23:$L$23</c:f>
              <c:numCache>
                <c:formatCode>General</c:formatCode>
                <c:ptCount val="10"/>
              </c:numCache>
            </c:numRef>
          </c:val>
          <c:extLst>
            <c:ext xmlns:c16="http://schemas.microsoft.com/office/drawing/2014/chart" uri="{C3380CC4-5D6E-409C-BE32-E72D297353CC}">
              <c16:uniqueId val="{00000008-B673-49C2-894B-07E7E50D833C}"/>
            </c:ext>
          </c:extLst>
        </c:ser>
        <c:dLbls>
          <c:showLegendKey val="0"/>
          <c:showVal val="0"/>
          <c:showCatName val="0"/>
          <c:showSerName val="0"/>
          <c:showPercent val="0"/>
          <c:showBubbleSize val="0"/>
        </c:dLbls>
        <c:gapWidth val="110"/>
        <c:overlap val="100"/>
        <c:axId val="1653249087"/>
        <c:axId val="1653248607"/>
      </c:barChart>
      <c:valAx>
        <c:axId val="415063039"/>
        <c:scaling>
          <c:orientation val="minMax"/>
        </c:scaling>
        <c:delete val="1"/>
        <c:axPos val="r"/>
        <c:majorGridlines>
          <c:spPr>
            <a:ln w="9525" cap="flat" cmpd="sng" algn="ctr">
              <a:solidFill>
                <a:schemeClr val="bg1">
                  <a:lumMod val="95000"/>
                </a:schemeClr>
              </a:solidFill>
              <a:round/>
            </a:ln>
            <a:effectLst/>
          </c:spPr>
        </c:majorGridlines>
        <c:numFmt formatCode="0%" sourceLinked="1"/>
        <c:majorTickMark val="out"/>
        <c:minorTickMark val="none"/>
        <c:tickLblPos val="nextTo"/>
        <c:crossAx val="415063519"/>
        <c:crosses val="max"/>
        <c:crossBetween val="between"/>
      </c:valAx>
      <c:catAx>
        <c:axId val="415063519"/>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lgn="ctr">
              <a:defRPr lang="en-US" sz="900" b="0" i="0" u="none" strike="noStrike" kern="1200" baseline="0">
                <a:solidFill>
                  <a:schemeClr val="tx1">
                    <a:lumMod val="75000"/>
                    <a:lumOff val="25000"/>
                  </a:schemeClr>
                </a:solidFill>
                <a:latin typeface="Nunito" pitchFamily="2" charset="0"/>
                <a:ea typeface="+mn-ea"/>
                <a:cs typeface="+mn-cs"/>
              </a:defRPr>
            </a:pPr>
            <a:endParaRPr lang="nl-BE"/>
          </a:p>
        </c:txPr>
        <c:crossAx val="415063039"/>
        <c:crosses val="autoZero"/>
        <c:auto val="1"/>
        <c:lblAlgn val="ctr"/>
        <c:lblOffset val="100"/>
        <c:noMultiLvlLbl val="0"/>
      </c:catAx>
      <c:valAx>
        <c:axId val="1653248607"/>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lumMod val="75000"/>
                    <a:lumOff val="25000"/>
                  </a:schemeClr>
                </a:solidFill>
                <a:latin typeface="Nunito" pitchFamily="2" charset="0"/>
                <a:ea typeface="+mn-ea"/>
                <a:cs typeface="+mn-cs"/>
              </a:defRPr>
            </a:pPr>
            <a:endParaRPr lang="nl-BE"/>
          </a:p>
        </c:txPr>
        <c:crossAx val="1653249087"/>
        <c:crosses val="autoZero"/>
        <c:crossBetween val="between"/>
      </c:valAx>
      <c:catAx>
        <c:axId val="1653249087"/>
        <c:scaling>
          <c:orientation val="minMax"/>
        </c:scaling>
        <c:delete val="1"/>
        <c:axPos val="b"/>
        <c:numFmt formatCode="General" sourceLinked="1"/>
        <c:majorTickMark val="out"/>
        <c:minorTickMark val="none"/>
        <c:tickLblPos val="nextTo"/>
        <c:crossAx val="1653248607"/>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800" b="1" i="0" u="none" strike="noStrike" kern="1200" baseline="0">
          <a:solidFill>
            <a:schemeClr val="bg1"/>
          </a:solidFill>
          <a:latin typeface="Nunito Black" pitchFamily="2" charset="0"/>
          <a:ea typeface="+mn-ea"/>
          <a:cs typeface="+mn-cs"/>
        </a:defRPr>
      </a:pPr>
      <a:endParaRPr lang="nl-B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962791699353216E-2"/>
          <c:y val="0.11946542632351595"/>
          <c:w val="0.75105457572787848"/>
          <c:h val="0.78917079655465749"/>
        </c:manualLayout>
      </c:layout>
      <c:pieChart>
        <c:varyColors val="1"/>
        <c:ser>
          <c:idx val="1"/>
          <c:order val="0"/>
          <c:tx>
            <c:strRef>
              <c:f>'3. Data Medewerkers'!$C$106</c:f>
              <c:strCache>
                <c:ptCount val="1"/>
                <c:pt idx="0">
                  <c:v>2021</c:v>
                </c:pt>
              </c:strCache>
            </c:strRef>
          </c:tx>
          <c:spPr>
            <a:ln w="9525">
              <a:solidFill>
                <a:srgbClr val="FFFFFF"/>
              </a:solidFill>
            </a:ln>
          </c:spPr>
          <c:dPt>
            <c:idx val="0"/>
            <c:bubble3D val="0"/>
            <c:spPr>
              <a:solidFill>
                <a:srgbClr val="F6B13F"/>
              </a:solidFill>
              <a:ln w="9525">
                <a:solidFill>
                  <a:srgbClr val="FFFFFF"/>
                </a:solidFill>
              </a:ln>
            </c:spPr>
            <c:extLst xmlns:c15="http://schemas.microsoft.com/office/drawing/2012/chart">
              <c:ext xmlns:c16="http://schemas.microsoft.com/office/drawing/2014/chart" uri="{C3380CC4-5D6E-409C-BE32-E72D297353CC}">
                <c16:uniqueId val="{0000000A-8725-4530-81A2-327AB2659E60}"/>
              </c:ext>
            </c:extLst>
          </c:dPt>
          <c:dPt>
            <c:idx val="1"/>
            <c:bubble3D val="0"/>
            <c:spPr>
              <a:solidFill>
                <a:srgbClr val="ED7D31"/>
              </a:solidFill>
              <a:ln w="9525">
                <a:solidFill>
                  <a:srgbClr val="FFFFFF"/>
                </a:solidFill>
              </a:ln>
            </c:spPr>
            <c:extLst xmlns:c15="http://schemas.microsoft.com/office/drawing/2012/chart">
              <c:ext xmlns:c16="http://schemas.microsoft.com/office/drawing/2014/chart" uri="{C3380CC4-5D6E-409C-BE32-E72D297353CC}">
                <c16:uniqueId val="{0000000C-8725-4530-81A2-327AB2659E60}"/>
              </c:ext>
            </c:extLst>
          </c:dPt>
          <c:dPt>
            <c:idx val="2"/>
            <c:bubble3D val="0"/>
            <c:spPr>
              <a:solidFill>
                <a:srgbClr val="466A68"/>
              </a:solidFill>
              <a:ln w="9525">
                <a:solidFill>
                  <a:srgbClr val="FFFFFF"/>
                </a:solidFill>
              </a:ln>
            </c:spPr>
            <c:extLst xmlns:c15="http://schemas.microsoft.com/office/drawing/2012/chart">
              <c:ext xmlns:c16="http://schemas.microsoft.com/office/drawing/2014/chart" uri="{C3380CC4-5D6E-409C-BE32-E72D297353CC}">
                <c16:uniqueId val="{0000000E-8725-4530-81A2-327AB2659E60}"/>
              </c:ext>
            </c:extLst>
          </c:dPt>
          <c:dPt>
            <c:idx val="3"/>
            <c:bubble3D val="0"/>
            <c:spPr>
              <a:solidFill>
                <a:srgbClr val="BFBFBF"/>
              </a:solidFill>
              <a:ln w="9525">
                <a:solidFill>
                  <a:srgbClr val="FFFFFF"/>
                </a:solidFill>
              </a:ln>
            </c:spPr>
            <c:extLst xmlns:c15="http://schemas.microsoft.com/office/drawing/2012/chart">
              <c:ext xmlns:c16="http://schemas.microsoft.com/office/drawing/2014/chart" uri="{C3380CC4-5D6E-409C-BE32-E72D297353CC}">
                <c16:uniqueId val="{00000010-8725-4530-81A2-327AB2659E60}"/>
              </c:ext>
            </c:extLst>
          </c:dPt>
          <c:dLbls>
            <c:numFmt formatCode="0%;\-0%;&quot;&quot;" sourceLinked="0"/>
            <c:spPr>
              <a:noFill/>
              <a:ln>
                <a:noFill/>
              </a:ln>
              <a:effectLst/>
            </c:spPr>
            <c:txPr>
              <a:bodyPr wrap="square" lIns="38100" tIns="19050" rIns="38100" bIns="19050" anchor="ctr">
                <a:spAutoFit/>
              </a:bodyPr>
              <a:lstStyle/>
              <a:p>
                <a:pPr>
                  <a:defRPr sz="800" b="1">
                    <a:solidFill>
                      <a:schemeClr val="bg1"/>
                    </a:solidFill>
                    <a:latin typeface="Nunito ExtraBold" pitchFamily="2" charset="0"/>
                  </a:defRPr>
                </a:pPr>
                <a:endParaRPr lang="nl-BE"/>
              </a:p>
            </c:txPr>
            <c:showLegendKey val="0"/>
            <c:showVal val="0"/>
            <c:showCatName val="0"/>
            <c:showSerName val="0"/>
            <c:showPercent val="1"/>
            <c:showBubbleSize val="0"/>
            <c:showLeaderLines val="0"/>
            <c:extLst xmlns:c15="http://schemas.microsoft.com/office/drawing/2012/chart">
              <c:ext xmlns:c15="http://schemas.microsoft.com/office/drawing/2012/chart" uri="{CE6537A1-D6FC-4f65-9D91-7224C49458BB}"/>
            </c:extLst>
          </c:dLbls>
          <c:cat>
            <c:strRef>
              <c:f>'3. Data Medewerkers'!$B$107:$B$110</c:f>
              <c:strCache>
                <c:ptCount val="4"/>
                <c:pt idx="0">
                  <c:v>Thuiswerk</c:v>
                </c:pt>
                <c:pt idx="1">
                  <c:v>Telewerk (ander dan thuis)</c:v>
                </c:pt>
                <c:pt idx="2">
                  <c:v>Op verplaatsing</c:v>
                </c:pt>
                <c:pt idx="3">
                  <c:v>Ander</c:v>
                </c:pt>
              </c:strCache>
            </c:strRef>
          </c:cat>
          <c:val>
            <c:numRef>
              <c:f>'3. Data Medewerkers'!$C$107:$C$110</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1-8725-4530-81A2-327AB2659E60}"/>
            </c:ext>
          </c:extLst>
        </c:ser>
        <c:dLbls>
          <c:showLegendKey val="0"/>
          <c:showVal val="1"/>
          <c:showCatName val="0"/>
          <c:showSerName val="0"/>
          <c:showPercent val="0"/>
          <c:showBubbleSize val="0"/>
          <c:showLeaderLines val="0"/>
        </c:dLbls>
        <c:firstSliceAng val="0"/>
      </c:pieChart>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800" b="1" i="0" u="none" strike="noStrike" kern="1200" baseline="0">
          <a:solidFill>
            <a:schemeClr val="bg1"/>
          </a:solidFill>
          <a:latin typeface="Nunito ExtraBold" pitchFamily="2" charset="0"/>
          <a:ea typeface="+mn-ea"/>
          <a:cs typeface="+mn-cs"/>
        </a:defRPr>
      </a:pPr>
      <a:endParaRPr lang="nl-B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5407879588908E-2"/>
          <c:y val="7.5104181119653987E-2"/>
          <c:w val="0.89997967399935874"/>
          <c:h val="0.83137854010029544"/>
        </c:manualLayout>
      </c:layout>
      <c:barChart>
        <c:barDir val="col"/>
        <c:grouping val="clustered"/>
        <c:varyColors val="0"/>
        <c:ser>
          <c:idx val="3"/>
          <c:order val="0"/>
          <c:tx>
            <c:strRef>
              <c:f>'3. Data Medewerkers'!$C$168</c:f>
              <c:strCache>
                <c:ptCount val="1"/>
                <c:pt idx="0">
                  <c:v>2021</c:v>
                </c:pt>
              </c:strCache>
            </c:strRef>
          </c:tx>
          <c:spPr>
            <a:solidFill>
              <a:srgbClr val="699B99"/>
            </a:solidFill>
          </c:spPr>
          <c:invertIfNegative val="0"/>
          <c:dLbls>
            <c:numFmt formatCode="0;\-0;&quot;&quot;" sourceLinked="0"/>
            <c:spPr>
              <a:noFill/>
              <a:ln>
                <a:noFill/>
              </a:ln>
              <a:effectLst/>
            </c:spPr>
            <c:txPr>
              <a:bodyPr wrap="square" lIns="38100" tIns="19050" rIns="38100" bIns="19050" anchor="ctr">
                <a:spAutoFit/>
              </a:bodyPr>
              <a:lstStyle/>
              <a:p>
                <a:pPr>
                  <a:defRPr>
                    <a:solidFill>
                      <a:schemeClr val="tx1">
                        <a:lumMod val="75000"/>
                        <a:lumOff val="25000"/>
                      </a:schemeClr>
                    </a:solidFill>
                  </a:defRPr>
                </a:pPr>
                <a:endParaRPr lang="nl-B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Medewerkers'!$B$169:$B$173</c:f>
              <c:strCache>
                <c:ptCount val="5"/>
                <c:pt idx="0">
                  <c:v>Te voet</c:v>
                </c:pt>
                <c:pt idx="1">
                  <c:v>Fiets</c:v>
                </c:pt>
                <c:pt idx="2">
                  <c:v>Trein</c:v>
                </c:pt>
                <c:pt idx="3">
                  <c:v>Bus/tram</c:v>
                </c:pt>
                <c:pt idx="4">
                  <c:v>Carpool</c:v>
                </c:pt>
              </c:strCache>
            </c:strRef>
          </c:cat>
          <c:val>
            <c:numRef>
              <c:f>'3. Data Medewerkers'!$C$169:$C$173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B-31CF-49CD-A564-1F60E956E177}"/>
            </c:ext>
          </c:extLst>
        </c:ser>
        <c:dLbls>
          <c:dLblPos val="ctr"/>
          <c:showLegendKey val="0"/>
          <c:showVal val="1"/>
          <c:showCatName val="0"/>
          <c:showSerName val="0"/>
          <c:showPercent val="0"/>
          <c:showBubbleSize val="0"/>
        </c:dLbls>
        <c:gapWidth val="100"/>
        <c:axId val="1717217200"/>
        <c:axId val="1717219600"/>
      </c:barChart>
      <c:catAx>
        <c:axId val="1717217200"/>
        <c:scaling>
          <c:orientation val="minMax"/>
        </c:scaling>
        <c:delete val="0"/>
        <c:axPos val="b"/>
        <c:numFmt formatCode="General" sourceLinked="1"/>
        <c:majorTickMark val="out"/>
        <c:minorTickMark val="none"/>
        <c:tickLblPos val="nextTo"/>
        <c:spPr>
          <a:ln>
            <a:noFill/>
          </a:ln>
        </c:spPr>
        <c:txPr>
          <a:bodyPr/>
          <a:lstStyle/>
          <a:p>
            <a:pPr>
              <a:defRPr sz="900" b="0">
                <a:solidFill>
                  <a:schemeClr val="tx1">
                    <a:lumMod val="75000"/>
                    <a:lumOff val="25000"/>
                  </a:schemeClr>
                </a:solidFill>
                <a:latin typeface="Nunito" pitchFamily="2" charset="0"/>
              </a:defRPr>
            </a:pPr>
            <a:endParaRPr lang="nl-BE"/>
          </a:p>
        </c:txPr>
        <c:crossAx val="1717219600"/>
        <c:crosses val="autoZero"/>
        <c:auto val="1"/>
        <c:lblAlgn val="ctr"/>
        <c:lblOffset val="100"/>
        <c:noMultiLvlLbl val="0"/>
      </c:catAx>
      <c:valAx>
        <c:axId val="1717219600"/>
        <c:scaling>
          <c:orientation val="minMax"/>
        </c:scaling>
        <c:delete val="0"/>
        <c:axPos val="l"/>
        <c:majorGridlines>
          <c:spPr>
            <a:ln>
              <a:solidFill>
                <a:srgbClr val="FFFFFF">
                  <a:lumMod val="95000"/>
                </a:srgbClr>
              </a:solidFill>
            </a:ln>
          </c:spPr>
        </c:majorGridlines>
        <c:numFmt formatCode="General" sourceLinked="1"/>
        <c:majorTickMark val="out"/>
        <c:minorTickMark val="none"/>
        <c:tickLblPos val="nextTo"/>
        <c:spPr>
          <a:ln>
            <a:noFill/>
          </a:ln>
        </c:spPr>
        <c:txPr>
          <a:bodyPr/>
          <a:lstStyle/>
          <a:p>
            <a:pPr>
              <a:defRPr sz="900" b="0">
                <a:solidFill>
                  <a:schemeClr val="tx1">
                    <a:lumMod val="75000"/>
                    <a:lumOff val="25000"/>
                  </a:schemeClr>
                </a:solidFill>
                <a:latin typeface="Nunito" pitchFamily="2" charset="0"/>
              </a:defRPr>
            </a:pPr>
            <a:endParaRPr lang="nl-BE"/>
          </a:p>
        </c:txPr>
        <c:crossAx val="1717217200"/>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rgbClr val="FFFFFF">
          <a:lumMod val="85000"/>
        </a:srgbClr>
      </a:solidFill>
      <a:round/>
    </a:ln>
    <a:effectLst/>
  </c:spPr>
  <c:txPr>
    <a:bodyPr/>
    <a:lstStyle/>
    <a:p>
      <a:pPr algn="ctr">
        <a:defRPr lang="en-US" sz="800" b="1" i="0" u="none" strike="noStrike" kern="1200" baseline="0">
          <a:solidFill>
            <a:schemeClr val="bg1"/>
          </a:solidFill>
          <a:latin typeface="Nunito ExtraBold" pitchFamily="2" charset="0"/>
          <a:ea typeface="+mn-ea"/>
          <a:cs typeface="+mn-cs"/>
        </a:defRPr>
      </a:pPr>
      <a:endParaRPr lang="nl-B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854723939592448E-2"/>
          <c:y val="9.1387093854647494E-2"/>
          <c:w val="0.91936765239372853"/>
          <c:h val="0.73982984885510006"/>
        </c:manualLayout>
      </c:layout>
      <c:barChart>
        <c:barDir val="col"/>
        <c:grouping val="percentStacked"/>
        <c:varyColors val="0"/>
        <c:ser>
          <c:idx val="1"/>
          <c:order val="0"/>
          <c:tx>
            <c:strRef>
              <c:f>'3. Data Medewerkers'!$B$152</c:f>
              <c:strCache>
                <c:ptCount val="1"/>
                <c:pt idx="0">
                  <c:v>Gebruikt altijd de wagen</c:v>
                </c:pt>
              </c:strCache>
            </c:strRef>
          </c:tx>
          <c:spPr>
            <a:solidFill>
              <a:srgbClr val="C00000"/>
            </a:solidFill>
            <a:ln>
              <a:solidFill>
                <a:srgbClr val="FFFFFF"/>
              </a:solidFill>
            </a:ln>
          </c:spPr>
          <c:invertIfNegative val="0"/>
          <c:dLbls>
            <c:numFmt formatCode="0;\-0;&quot;&quot;"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Medewerkers'!$C$150:$L$150</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Medewerkers'!$C$152:$L$152</c:f>
              <c:numCache>
                <c:formatCode>General</c:formatCode>
                <c:ptCount val="10"/>
              </c:numCache>
            </c:numRef>
          </c:val>
          <c:extLst xmlns:c15="http://schemas.microsoft.com/office/drawing/2012/chart">
            <c:ext xmlns:c16="http://schemas.microsoft.com/office/drawing/2014/chart" uri="{C3380CC4-5D6E-409C-BE32-E72D297353CC}">
              <c16:uniqueId val="{00000011-8725-4530-81A2-327AB2659E60}"/>
            </c:ext>
          </c:extLst>
        </c:ser>
        <c:ser>
          <c:idx val="0"/>
          <c:order val="1"/>
          <c:tx>
            <c:strRef>
              <c:f>'3. Data Medewerkers'!$B$153</c:f>
              <c:strCache>
                <c:ptCount val="1"/>
                <c:pt idx="0">
                  <c:v>Wisselt af tussen wagen en duurzame alternatieven</c:v>
                </c:pt>
              </c:strCache>
            </c:strRef>
          </c:tx>
          <c:spPr>
            <a:solidFill>
              <a:srgbClr val="F6B13F"/>
            </a:solidFill>
            <a:ln>
              <a:solidFill>
                <a:srgbClr val="FFFFFF"/>
              </a:solidFill>
            </a:ln>
          </c:spPr>
          <c:invertIfNegative val="0"/>
          <c:dLbls>
            <c:numFmt formatCode="0;\-0;&quot;&quot;"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Medewerkers'!$C$150:$L$150</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Medewerkers'!$C$153:$L$153</c:f>
              <c:numCache>
                <c:formatCode>General</c:formatCode>
                <c:ptCount val="10"/>
              </c:numCache>
            </c:numRef>
          </c:val>
          <c:extLst>
            <c:ext xmlns:c16="http://schemas.microsoft.com/office/drawing/2014/chart" uri="{C3380CC4-5D6E-409C-BE32-E72D297353CC}">
              <c16:uniqueId val="{0000000C-97D8-410A-BA5F-A71903466915}"/>
            </c:ext>
          </c:extLst>
        </c:ser>
        <c:ser>
          <c:idx val="2"/>
          <c:order val="2"/>
          <c:tx>
            <c:strRef>
              <c:f>'3. Data Medewerkers'!$B$154</c:f>
              <c:strCache>
                <c:ptCount val="1"/>
                <c:pt idx="0">
                  <c:v>Gebruikt (bijna) altijd duurzame alternatieven</c:v>
                </c:pt>
              </c:strCache>
            </c:strRef>
          </c:tx>
          <c:spPr>
            <a:solidFill>
              <a:srgbClr val="466A68"/>
            </a:solidFill>
            <a:ln>
              <a:solidFill>
                <a:srgbClr val="FFFFFF"/>
              </a:solidFill>
            </a:ln>
          </c:spPr>
          <c:invertIfNegative val="0"/>
          <c:dLbls>
            <c:numFmt formatCode="0;\-0;&quot;&quot;"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Medewerkers'!$C$150:$L$150</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Medewerkers'!$C$154:$L$154</c:f>
              <c:numCache>
                <c:formatCode>General</c:formatCode>
                <c:ptCount val="10"/>
              </c:numCache>
            </c:numRef>
          </c:val>
          <c:extLst>
            <c:ext xmlns:c16="http://schemas.microsoft.com/office/drawing/2014/chart" uri="{C3380CC4-5D6E-409C-BE32-E72D297353CC}">
              <c16:uniqueId val="{0000000D-97D8-410A-BA5F-A71903466915}"/>
            </c:ext>
          </c:extLst>
        </c:ser>
        <c:dLbls>
          <c:dLblPos val="ctr"/>
          <c:showLegendKey val="0"/>
          <c:showVal val="1"/>
          <c:showCatName val="0"/>
          <c:showSerName val="0"/>
          <c:showPercent val="0"/>
          <c:showBubbleSize val="0"/>
        </c:dLbls>
        <c:gapWidth val="100"/>
        <c:overlap val="100"/>
        <c:axId val="930346767"/>
        <c:axId val="930339087"/>
      </c:barChart>
      <c:valAx>
        <c:axId val="930339087"/>
        <c:scaling>
          <c:orientation val="minMax"/>
        </c:scaling>
        <c:delete val="0"/>
        <c:axPos val="l"/>
        <c:majorGridlines>
          <c:spPr>
            <a:ln>
              <a:solidFill>
                <a:srgbClr val="FFFFFF">
                  <a:lumMod val="95000"/>
                </a:srgbClr>
              </a:solidFill>
            </a:ln>
          </c:spPr>
        </c:majorGridlines>
        <c:numFmt formatCode="0%" sourceLinked="1"/>
        <c:majorTickMark val="out"/>
        <c:minorTickMark val="none"/>
        <c:tickLblPos val="nextTo"/>
        <c:spPr>
          <a:ln>
            <a:noFill/>
          </a:ln>
        </c:spPr>
        <c:txPr>
          <a:bodyPr/>
          <a:lstStyle/>
          <a:p>
            <a:pPr algn="ctr">
              <a:defRPr lang="en-US" sz="900" b="0" i="0" u="none" strike="noStrike" kern="1200" baseline="0">
                <a:solidFill>
                  <a:schemeClr val="tx1">
                    <a:lumMod val="65000"/>
                    <a:lumOff val="35000"/>
                  </a:schemeClr>
                </a:solidFill>
                <a:latin typeface="Nunito" pitchFamily="2" charset="0"/>
                <a:ea typeface="+mn-ea"/>
                <a:cs typeface="+mn-cs"/>
              </a:defRPr>
            </a:pPr>
            <a:endParaRPr lang="nl-BE"/>
          </a:p>
        </c:txPr>
        <c:crossAx val="930346767"/>
        <c:crosses val="autoZero"/>
        <c:crossBetween val="between"/>
        <c:majorUnit val="0.2"/>
      </c:valAx>
      <c:catAx>
        <c:axId val="930346767"/>
        <c:scaling>
          <c:orientation val="minMax"/>
        </c:scaling>
        <c:delete val="0"/>
        <c:axPos val="b"/>
        <c:numFmt formatCode="General" sourceLinked="1"/>
        <c:majorTickMark val="out"/>
        <c:minorTickMark val="none"/>
        <c:tickLblPos val="nextTo"/>
        <c:spPr>
          <a:ln>
            <a:noFill/>
          </a:ln>
        </c:spPr>
        <c:txPr>
          <a:bodyPr/>
          <a:lstStyle/>
          <a:p>
            <a:pPr>
              <a:defRPr sz="900" b="0">
                <a:solidFill>
                  <a:schemeClr val="tx1">
                    <a:lumMod val="75000"/>
                    <a:lumOff val="25000"/>
                  </a:schemeClr>
                </a:solidFill>
                <a:latin typeface="Nunito" pitchFamily="2" charset="0"/>
              </a:defRPr>
            </a:pPr>
            <a:endParaRPr lang="nl-BE"/>
          </a:p>
        </c:txPr>
        <c:crossAx val="930339087"/>
        <c:crosses val="autoZero"/>
        <c:auto val="1"/>
        <c:lblAlgn val="ctr"/>
        <c:lblOffset val="100"/>
        <c:noMultiLvlLbl val="0"/>
      </c:cat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rgbClr val="FFFFFF">
          <a:lumMod val="85000"/>
        </a:srgbClr>
      </a:solidFill>
      <a:round/>
    </a:ln>
    <a:effectLst/>
  </c:spPr>
  <c:txPr>
    <a:bodyPr/>
    <a:lstStyle/>
    <a:p>
      <a:pPr algn="ctr">
        <a:defRPr lang="en-US" sz="800" b="1" i="0" u="none" strike="noStrike" kern="1200" baseline="0">
          <a:solidFill>
            <a:schemeClr val="bg1"/>
          </a:solidFill>
          <a:latin typeface="Nunito ExtraBold" pitchFamily="2" charset="0"/>
          <a:ea typeface="+mn-ea"/>
          <a:cs typeface="+mn-cs"/>
        </a:defRPr>
      </a:pPr>
      <a:endParaRPr lang="nl-B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05457314793833E-2"/>
          <c:y val="3.854695697130358E-2"/>
          <c:w val="0.96292749199688998"/>
          <c:h val="0.8407410428687887"/>
        </c:manualLayout>
      </c:layout>
      <c:barChart>
        <c:barDir val="col"/>
        <c:grouping val="clustered"/>
        <c:varyColors val="0"/>
        <c:ser>
          <c:idx val="0"/>
          <c:order val="0"/>
          <c:tx>
            <c:strRef>
              <c:f>'3. Data Medewerkers'!$B$189</c:f>
              <c:strCache>
                <c:ptCount val="1"/>
                <c:pt idx="0">
                  <c:v>Aantal fietsparkeerplaatsen </c:v>
                </c:pt>
              </c:strCache>
            </c:strRef>
          </c:tx>
          <c:spPr>
            <a:solidFill>
              <a:schemeClr val="bg2">
                <a:lumMod val="40000"/>
                <a:lumOff val="60000"/>
              </a:schemeClr>
            </a:solidFill>
            <a:ln w="215900">
              <a:solidFill>
                <a:schemeClr val="bg2">
                  <a:lumMod val="40000"/>
                  <a:lumOff val="60000"/>
                </a:schemeClr>
              </a:solidFill>
              <a:miter lim="800000"/>
            </a:ln>
          </c:spPr>
          <c:invertIfNegative val="0"/>
          <c:dLbls>
            <c:numFmt formatCode="0;\-0;&quot;&quot;" sourceLinked="0"/>
            <c:spPr>
              <a:noFill/>
              <a:ln>
                <a:noFill/>
              </a:ln>
              <a:effectLst/>
            </c:spPr>
            <c:txPr>
              <a:bodyPr rot="0" spcFirstLastPara="1" vertOverflow="ellipsis" vert="horz" wrap="square" lIns="38100" tIns="90000" rIns="38100" bIns="19050" anchor="t" anchorCtr="0">
                <a:spAutoFit/>
              </a:bodyPr>
              <a:lstStyle/>
              <a:p>
                <a:pPr algn="ctr">
                  <a:defRPr lang="en-US" sz="800" b="1" i="0" u="none" strike="noStrike" kern="1200" baseline="0">
                    <a:solidFill>
                      <a:schemeClr val="bg2">
                        <a:lumMod val="75000"/>
                      </a:schemeClr>
                    </a:solidFill>
                    <a:latin typeface="Nunito ExtraBold" pitchFamily="2" charset="0"/>
                    <a:ea typeface="+mn-ea"/>
                    <a:cs typeface="+mn-cs"/>
                  </a:defRPr>
                </a:pPr>
                <a:endParaRPr lang="nl-BE"/>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'3. Data Medewerkers'!$C$179:$L$179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'3. Data Medewerkers'!$C$189:$L$189</c:f>
              <c:numCache>
                <c:formatCode>General</c:formatCode>
                <c:ptCount val="10"/>
              </c:numCache>
            </c:numRef>
          </c:val>
          <c:extLst xmlns:c15="http://schemas.microsoft.com/office/drawing/2012/chart">
            <c:ext xmlns:c16="http://schemas.microsoft.com/office/drawing/2014/chart" uri="{C3380CC4-5D6E-409C-BE32-E72D297353CC}">
              <c16:uniqueId val="{00000000-78C8-40ED-9445-97236AF52862}"/>
            </c:ext>
          </c:extLst>
        </c:ser>
        <c:ser>
          <c:idx val="3"/>
          <c:order val="1"/>
          <c:tx>
            <c:strRef>
              <c:f>'3. Data Medewerkers'!$B$192</c:f>
              <c:strCache>
                <c:ptCount val="1"/>
                <c:pt idx="0">
                  <c:v>Gemiddelde bezetting piek (o.b.v. tellingen)</c:v>
                </c:pt>
              </c:strCache>
            </c:strRef>
          </c:tx>
          <c:spPr>
            <a:solidFill>
              <a:schemeClr val="accent6"/>
            </a:solidFill>
          </c:spPr>
          <c:invertIfNegative val="0"/>
          <c:dLbls>
            <c:dLbl>
              <c:idx val="0"/>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C8-40ED-9445-97236AF52862}"/>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C8-40ED-9445-97236AF52862}"/>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C8-40ED-9445-97236AF52862}"/>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C8-40ED-9445-97236AF52862}"/>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C8-40ED-9445-97236AF52862}"/>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C8-40ED-9445-97236AF52862}"/>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C8-40ED-9445-97236AF52862}"/>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C8-40ED-9445-97236AF52862}"/>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C8-40ED-9445-97236AF52862}"/>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C8-40ED-9445-97236AF52862}"/>
                </c:ext>
              </c:extLst>
            </c:dLbl>
            <c:numFmt formatCode="0%;\-0%;&quot;&quot;" sourceLinked="0"/>
            <c:spPr>
              <a:noFill/>
              <a:ln>
                <a:noFill/>
              </a:ln>
              <a:effectLst/>
            </c:spPr>
            <c:txPr>
              <a:bodyPr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'3. Data Medewerkers'!$C$179:$L$179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'3. Data Medewerkers'!$C$192:$L$192</c:f>
              <c:numCache>
                <c:formatCode>General</c:formatCode>
                <c:ptCount val="10"/>
              </c:numCache>
            </c:numRef>
          </c:val>
          <c:extLst>
            <c:ext xmlns:c15="http://schemas.microsoft.com/office/drawing/2012/chart" uri="{02D57815-91ED-43cb-92C2-25804820EDAC}">
              <c15:datalabelsRange>
                <c15:f>'3. Data Medewerkers'!$C$182:$L$182</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0B-78C8-40ED-9445-97236AF52862}"/>
            </c:ext>
          </c:extLst>
        </c:ser>
        <c:ser>
          <c:idx val="1"/>
          <c:order val="2"/>
          <c:tx>
            <c:strRef>
              <c:f>'3. Data Medewerkers'!$B$190</c:f>
              <c:strCache>
                <c:ptCount val="1"/>
                <c:pt idx="0">
                  <c:v>Gemiddelde bezetting (o.b.v. tellingen)</c:v>
                </c:pt>
              </c:strCache>
            </c:strRef>
          </c:tx>
          <c:spPr>
            <a:solidFill>
              <a:schemeClr val="accent1"/>
            </a:solidFill>
          </c:spPr>
          <c:invertIfNegative val="0"/>
          <c:dLbls>
            <c:dLbl>
              <c:idx val="0"/>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C8-40ED-9445-97236AF52862}"/>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C8-40ED-9445-97236AF52862}"/>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C8-40ED-9445-97236AF52862}"/>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C8-40ED-9445-97236AF52862}"/>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C8-40ED-9445-97236AF52862}"/>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C8-40ED-9445-97236AF52862}"/>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C8-40ED-9445-97236AF52862}"/>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C8-40ED-9445-97236AF52862}"/>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C8-40ED-9445-97236AF52862}"/>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C8-40ED-9445-97236AF52862}"/>
                </c:ext>
              </c:extLst>
            </c:dLbl>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inEnd"/>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'3. Data Medewerkers'!$C$179:$L$179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'3. Data Medewerkers'!$C$190:$L$190</c:f>
              <c:numCache>
                <c:formatCode>General</c:formatCode>
                <c:ptCount val="10"/>
              </c:numCache>
            </c:numRef>
          </c:val>
          <c:extLst xmlns:c15="http://schemas.microsoft.com/office/drawing/2012/chart">
            <c:ext xmlns:c15="http://schemas.microsoft.com/office/drawing/2012/chart" uri="{02D57815-91ED-43cb-92C2-25804820EDAC}">
              <c15:datalabelsRange>
                <c15:f>'3. Data Medewerkers'!$C$184:$L$184</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21-78C8-40ED-9445-97236AF52862}"/>
            </c:ext>
          </c:extLst>
        </c:ser>
        <c:dLbls>
          <c:dLblPos val="outEnd"/>
          <c:showLegendKey val="0"/>
          <c:showVal val="1"/>
          <c:showCatName val="0"/>
          <c:showSerName val="0"/>
          <c:showPercent val="0"/>
          <c:showBubbleSize val="0"/>
        </c:dLbls>
        <c:gapWidth val="125"/>
        <c:overlap val="100"/>
        <c:axId val="177822159"/>
        <c:axId val="179525919"/>
        <c:extLst/>
      </c:barChart>
      <c:catAx>
        <c:axId val="17782215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crossAx val="179525919"/>
        <c:crosses val="autoZero"/>
        <c:auto val="1"/>
        <c:lblAlgn val="ctr"/>
        <c:lblOffset val="100"/>
        <c:noMultiLvlLbl val="0"/>
      </c:catAx>
      <c:valAx>
        <c:axId val="179525919"/>
        <c:scaling>
          <c:orientation val="minMax"/>
        </c:scaling>
        <c:delete val="1"/>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crossAx val="177822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lumMod val="40000"/>
          <a:lumOff val="60000"/>
        </a:schemeClr>
      </a:solidFill>
      <a:round/>
    </a:ln>
    <a:effectLst/>
  </c:spPr>
  <c:txPr>
    <a:bodyPr/>
    <a:lstStyle/>
    <a:p>
      <a:pPr>
        <a:defRPr>
          <a:latin typeface="Nunito" pitchFamily="2" charset="0"/>
        </a:defRPr>
      </a:pPr>
      <a:endParaRPr lang="nl-B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195471168462401E-2"/>
          <c:y val="0.21419338153965889"/>
          <c:w val="0.70804924812089953"/>
          <c:h val="0.70303725505801506"/>
        </c:manualLayout>
      </c:layout>
      <c:barChart>
        <c:barDir val="bar"/>
        <c:grouping val="percentStacked"/>
        <c:varyColors val="0"/>
        <c:ser>
          <c:idx val="0"/>
          <c:order val="0"/>
          <c:tx>
            <c:strRef>
              <c:f>'3. Data Medewerkers'!$B$126</c:f>
              <c:strCache>
                <c:ptCount val="1"/>
                <c:pt idx="0">
                  <c:v>0-1 km = te voet</c:v>
                </c:pt>
              </c:strCache>
            </c:strRef>
          </c:tx>
          <c:spPr>
            <a:solidFill>
              <a:srgbClr val="BCE2B8"/>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 Data Medewerkers'!$C$125</c:f>
              <c:numCache>
                <c:formatCode>General</c:formatCode>
                <c:ptCount val="1"/>
                <c:pt idx="0">
                  <c:v>2021</c:v>
                </c:pt>
              </c:numCache>
            </c:numRef>
          </c:cat>
          <c:val>
            <c:numRef>
              <c:f>'3. Data Medewerkers'!$C$126</c:f>
              <c:numCache>
                <c:formatCode>General</c:formatCode>
                <c:ptCount val="1"/>
                <c:pt idx="0">
                  <c:v>0</c:v>
                </c:pt>
              </c:numCache>
            </c:numRef>
          </c:val>
          <c:extLst>
            <c:ext xmlns:c16="http://schemas.microsoft.com/office/drawing/2014/chart" uri="{C3380CC4-5D6E-409C-BE32-E72D297353CC}">
              <c16:uniqueId val="{00000000-3252-462F-AF38-44F3061099EC}"/>
            </c:ext>
          </c:extLst>
        </c:ser>
        <c:ser>
          <c:idx val="1"/>
          <c:order val="1"/>
          <c:tx>
            <c:strRef>
              <c:f>'3. Data Medewerkers'!$B$127</c:f>
              <c:strCache>
                <c:ptCount val="1"/>
                <c:pt idx="0">
                  <c:v>1-7,5 km = fiets</c:v>
                </c:pt>
              </c:strCache>
            </c:strRef>
          </c:tx>
          <c:spPr>
            <a:solidFill>
              <a:srgbClr val="77C46E"/>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Data Medewerkers'!$C$125</c:f>
              <c:numCache>
                <c:formatCode>General</c:formatCode>
                <c:ptCount val="1"/>
                <c:pt idx="0">
                  <c:v>2021</c:v>
                </c:pt>
              </c:numCache>
            </c:numRef>
          </c:cat>
          <c:val>
            <c:numRef>
              <c:f>'3. Data Medewerkers'!$C$127</c:f>
              <c:numCache>
                <c:formatCode>General</c:formatCode>
                <c:ptCount val="1"/>
                <c:pt idx="0">
                  <c:v>0</c:v>
                </c:pt>
              </c:numCache>
            </c:numRef>
          </c:val>
          <c:extLst>
            <c:ext xmlns:c16="http://schemas.microsoft.com/office/drawing/2014/chart" uri="{C3380CC4-5D6E-409C-BE32-E72D297353CC}">
              <c16:uniqueId val="{00000001-3252-462F-AF38-44F3061099EC}"/>
            </c:ext>
          </c:extLst>
        </c:ser>
        <c:ser>
          <c:idx val="2"/>
          <c:order val="2"/>
          <c:tx>
            <c:strRef>
              <c:f>'3. Data Medewerkers'!$B$128</c:f>
              <c:strCache>
                <c:ptCount val="1"/>
                <c:pt idx="0">
                  <c:v>7,5-15 km = e-fiets</c:v>
                </c:pt>
              </c:strCache>
            </c:strRef>
          </c:tx>
          <c:spPr>
            <a:solidFill>
              <a:srgbClr val="408537"/>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Data Medewerkers'!$C$125</c:f>
              <c:numCache>
                <c:formatCode>General</c:formatCode>
                <c:ptCount val="1"/>
                <c:pt idx="0">
                  <c:v>2021</c:v>
                </c:pt>
              </c:numCache>
            </c:numRef>
          </c:cat>
          <c:val>
            <c:numRef>
              <c:f>'3. Data Medewerkers'!$C$128</c:f>
              <c:numCache>
                <c:formatCode>General</c:formatCode>
                <c:ptCount val="1"/>
                <c:pt idx="0">
                  <c:v>0</c:v>
                </c:pt>
              </c:numCache>
            </c:numRef>
          </c:val>
          <c:extLst>
            <c:ext xmlns:c16="http://schemas.microsoft.com/office/drawing/2014/chart" uri="{C3380CC4-5D6E-409C-BE32-E72D297353CC}">
              <c16:uniqueId val="{00000002-3252-462F-AF38-44F3061099EC}"/>
            </c:ext>
          </c:extLst>
        </c:ser>
        <c:ser>
          <c:idx val="3"/>
          <c:order val="3"/>
          <c:tx>
            <c:strRef>
              <c:f>'3. Data Medewerkers'!$B$129</c:f>
              <c:strCache>
                <c:ptCount val="1"/>
                <c:pt idx="0">
                  <c:v>15-30 km = speedpedelec</c:v>
                </c:pt>
              </c:strCache>
            </c:strRef>
          </c:tx>
          <c:spPr>
            <a:solidFill>
              <a:srgbClr val="466A68"/>
            </a:solidFill>
            <a:ln>
              <a:solidFill>
                <a:schemeClr val="bg1"/>
              </a:solidFill>
            </a:ln>
            <a:effectLst/>
          </c:spPr>
          <c:invertIfNegative val="0"/>
          <c:dPt>
            <c:idx val="0"/>
            <c:invertIfNegative val="0"/>
            <c:bubble3D val="0"/>
            <c:spPr>
              <a:solidFill>
                <a:srgbClr val="466A68"/>
              </a:solidFill>
              <a:ln>
                <a:solidFill>
                  <a:schemeClr val="bg1"/>
                </a:solidFill>
              </a:ln>
              <a:effectLst/>
            </c:spPr>
            <c:extLst>
              <c:ext xmlns:c16="http://schemas.microsoft.com/office/drawing/2014/chart" uri="{C3380CC4-5D6E-409C-BE32-E72D297353CC}">
                <c16:uniqueId val="{00000004-3252-462F-AF38-44F3061099EC}"/>
              </c:ext>
            </c:extLst>
          </c:dPt>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Data Medewerkers'!$C$125</c:f>
              <c:numCache>
                <c:formatCode>General</c:formatCode>
                <c:ptCount val="1"/>
                <c:pt idx="0">
                  <c:v>2021</c:v>
                </c:pt>
              </c:numCache>
            </c:numRef>
          </c:cat>
          <c:val>
            <c:numRef>
              <c:f>'3. Data Medewerkers'!$C$129</c:f>
              <c:numCache>
                <c:formatCode>General</c:formatCode>
                <c:ptCount val="1"/>
                <c:pt idx="0">
                  <c:v>0</c:v>
                </c:pt>
              </c:numCache>
            </c:numRef>
          </c:val>
          <c:extLst>
            <c:ext xmlns:c16="http://schemas.microsoft.com/office/drawing/2014/chart" uri="{C3380CC4-5D6E-409C-BE32-E72D297353CC}">
              <c16:uniqueId val="{00000005-3252-462F-AF38-44F3061099EC}"/>
            </c:ext>
          </c:extLst>
        </c:ser>
        <c:ser>
          <c:idx val="4"/>
          <c:order val="4"/>
          <c:tx>
            <c:strRef>
              <c:f>'3. Data Medewerkers'!$B$130</c:f>
              <c:strCache>
                <c:ptCount val="1"/>
                <c:pt idx="0">
                  <c:v>&gt; 30 km = geen potentieel</c:v>
                </c:pt>
              </c:strCache>
            </c:strRef>
          </c:tx>
          <c:spPr>
            <a:solidFill>
              <a:srgbClr val="BFBFBF"/>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Data Medewerkers'!$C$125</c:f>
              <c:numCache>
                <c:formatCode>General</c:formatCode>
                <c:ptCount val="1"/>
                <c:pt idx="0">
                  <c:v>2021</c:v>
                </c:pt>
              </c:numCache>
            </c:numRef>
          </c:cat>
          <c:val>
            <c:numRef>
              <c:f>'3. Data Medewerkers'!$C$130</c:f>
              <c:numCache>
                <c:formatCode>General</c:formatCode>
                <c:ptCount val="1"/>
                <c:pt idx="0">
                  <c:v>0</c:v>
                </c:pt>
              </c:numCache>
            </c:numRef>
          </c:val>
          <c:extLst>
            <c:ext xmlns:c16="http://schemas.microsoft.com/office/drawing/2014/chart" uri="{C3380CC4-5D6E-409C-BE32-E72D297353CC}">
              <c16:uniqueId val="{00000006-3252-462F-AF38-44F3061099EC}"/>
            </c:ext>
          </c:extLst>
        </c:ser>
        <c:dLbls>
          <c:dLblPos val="ctr"/>
          <c:showLegendKey val="0"/>
          <c:showVal val="1"/>
          <c:showCatName val="0"/>
          <c:showSerName val="0"/>
          <c:showPercent val="0"/>
          <c:showBubbleSize val="0"/>
        </c:dLbls>
        <c:gapWidth val="150"/>
        <c:overlap val="100"/>
        <c:axId val="99308287"/>
        <c:axId val="99310207"/>
        <c:extLst/>
      </c:barChart>
      <c:catAx>
        <c:axId val="99308287"/>
        <c:scaling>
          <c:orientation val="maxMin"/>
        </c:scaling>
        <c:delete val="1"/>
        <c:axPos val="l"/>
        <c:numFmt formatCode="General" sourceLinked="1"/>
        <c:majorTickMark val="none"/>
        <c:minorTickMark val="none"/>
        <c:tickLblPos val="nextTo"/>
        <c:crossAx val="99310207"/>
        <c:crosses val="autoZero"/>
        <c:auto val="1"/>
        <c:lblAlgn val="ctr"/>
        <c:lblOffset val="100"/>
        <c:noMultiLvlLbl val="0"/>
      </c:catAx>
      <c:valAx>
        <c:axId val="99310207"/>
        <c:scaling>
          <c:orientation val="minMax"/>
        </c:scaling>
        <c:delete val="0"/>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crossAx val="99308287"/>
        <c:crosses val="autoZero"/>
        <c:crossBetween val="between"/>
      </c:valAx>
      <c:spPr>
        <a:noFill/>
        <a:ln>
          <a:noFill/>
        </a:ln>
        <a:effectLst/>
      </c:spPr>
    </c:plotArea>
    <c:legend>
      <c:legendPos val="r"/>
      <c:layout>
        <c:manualLayout>
          <c:xMode val="edge"/>
          <c:yMode val="edge"/>
          <c:x val="0.75584013118326021"/>
          <c:y val="0.33008252308596325"/>
          <c:w val="0.21987553883579697"/>
          <c:h val="0.516586252317598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lumMod val="40000"/>
          <a:lumOff val="60000"/>
        </a:schemeClr>
      </a:solidFill>
      <a:round/>
    </a:ln>
    <a:effectLst/>
  </c:spPr>
  <c:txPr>
    <a:bodyPr/>
    <a:lstStyle/>
    <a:p>
      <a:pPr>
        <a:defRPr/>
      </a:pPr>
      <a:endParaRPr lang="nl-B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380773619436048E-2"/>
          <c:y val="3.6260953234791102E-2"/>
          <c:w val="0.97323845276112786"/>
          <c:h val="0.87196041975492566"/>
        </c:manualLayout>
      </c:layout>
      <c:barChart>
        <c:barDir val="col"/>
        <c:grouping val="clustered"/>
        <c:varyColors val="0"/>
        <c:ser>
          <c:idx val="1"/>
          <c:order val="0"/>
          <c:tx>
            <c:strRef>
              <c:f>'4. Data Bezoekers'!$B$59</c:f>
              <c:strCache>
                <c:ptCount val="1"/>
                <c:pt idx="0">
                  <c:v>Aantal fietsparkeerplaatsen </c:v>
                </c:pt>
              </c:strCache>
            </c:strRef>
          </c:tx>
          <c:spPr>
            <a:solidFill>
              <a:schemeClr val="bg2">
                <a:lumMod val="40000"/>
                <a:lumOff val="60000"/>
              </a:schemeClr>
            </a:solidFill>
            <a:ln w="215900">
              <a:solidFill>
                <a:schemeClr val="bg2">
                  <a:lumMod val="40000"/>
                  <a:lumOff val="60000"/>
                </a:schemeClr>
              </a:solidFill>
              <a:miter lim="800000"/>
            </a:ln>
            <a:effectLst/>
          </c:spPr>
          <c:invertIfNegative val="0"/>
          <c:dLbls>
            <c:dLbl>
              <c:idx val="0"/>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F-0C3B-4CC9-99B5-BDF204A51246}"/>
                </c:ext>
              </c:extLst>
            </c:dLbl>
            <c:dLbl>
              <c:idx val="1"/>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0-0C3B-4CC9-99B5-BDF204A51246}"/>
                </c:ext>
              </c:extLst>
            </c:dLbl>
            <c:dLbl>
              <c:idx val="2"/>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1-0C3B-4CC9-99B5-BDF204A51246}"/>
                </c:ext>
              </c:extLst>
            </c:dLbl>
            <c:dLbl>
              <c:idx val="3"/>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2-0C3B-4CC9-99B5-BDF204A51246}"/>
                </c:ext>
              </c:extLst>
            </c:dLbl>
            <c:dLbl>
              <c:idx val="4"/>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3-0C3B-4CC9-99B5-BDF204A51246}"/>
                </c:ext>
              </c:extLst>
            </c:dLbl>
            <c:dLbl>
              <c:idx val="5"/>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4-0C3B-4CC9-99B5-BDF204A51246}"/>
                </c:ext>
              </c:extLst>
            </c:dLbl>
            <c:dLbl>
              <c:idx val="6"/>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5-0C3B-4CC9-99B5-BDF204A51246}"/>
                </c:ext>
              </c:extLst>
            </c:dLbl>
            <c:dLbl>
              <c:idx val="7"/>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6-0C3B-4CC9-99B5-BDF204A51246}"/>
                </c:ext>
              </c:extLst>
            </c:dLbl>
            <c:dLbl>
              <c:idx val="8"/>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7-0C3B-4CC9-99B5-BDF204A51246}"/>
                </c:ext>
              </c:extLst>
            </c:dLbl>
            <c:dLbl>
              <c:idx val="9"/>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8-0C3B-4CC9-99B5-BDF204A51246}"/>
                </c:ext>
              </c:extLst>
            </c:dLbl>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2">
                        <a:lumMod val="75000"/>
                      </a:schemeClr>
                    </a:solidFill>
                    <a:latin typeface="Nunito ExtraBold" pitchFamily="2" charset="0"/>
                    <a:ea typeface="+mn-ea"/>
                    <a:cs typeface="+mn-cs"/>
                  </a:defRPr>
                </a:pPr>
                <a:endParaRPr lang="nl-B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Data Bezoekers'!$C$58:$L$58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'4. Data Bezoekers'!$C$59:$L$59</c:f>
              <c:numCache>
                <c:formatCode>General</c:formatCode>
                <c:ptCount val="10"/>
              </c:numCache>
            </c:numRef>
          </c:val>
          <c:extLst>
            <c:ext xmlns:c16="http://schemas.microsoft.com/office/drawing/2014/chart" uri="{C3380CC4-5D6E-409C-BE32-E72D297353CC}">
              <c16:uniqueId val="{00000025-0C3B-4CC9-99B5-BDF204A51246}"/>
            </c:ext>
          </c:extLst>
        </c:ser>
        <c:ser>
          <c:idx val="4"/>
          <c:order val="1"/>
          <c:tx>
            <c:strRef>
              <c:f>'4. Data Bezoekers'!$B$62</c:f>
              <c:strCache>
                <c:ptCount val="1"/>
                <c:pt idx="0">
                  <c:v>Gemiddelde bezetting piek (o.b.v. tellingen)</c:v>
                </c:pt>
              </c:strCache>
            </c:strRef>
          </c:tx>
          <c:spPr>
            <a:solidFill>
              <a:schemeClr val="accent6"/>
            </a:solidFill>
            <a:ln>
              <a:noFill/>
            </a:ln>
            <a:effectLst/>
          </c:spPr>
          <c:invertIfNegative val="0"/>
          <c:dLbls>
            <c:dLbl>
              <c:idx val="0"/>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0C3B-4CC9-99B5-BDF204A51246}"/>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0C3B-4CC9-99B5-BDF204A51246}"/>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0C3B-4CC9-99B5-BDF204A51246}"/>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0C3B-4CC9-99B5-BDF204A51246}"/>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0C3B-4CC9-99B5-BDF204A51246}"/>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0C3B-4CC9-99B5-BDF204A51246}"/>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0C3B-4CC9-99B5-BDF204A51246}"/>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0C3B-4CC9-99B5-BDF204A51246}"/>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0C3B-4CC9-99B5-BDF204A51246}"/>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0C3B-4CC9-99B5-BDF204A51246}"/>
                </c:ext>
              </c:extLst>
            </c:dLbl>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'4. Data Bezoekers'!$C$58:$L$58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'4. Data Bezoekers'!$C$62:$L$62</c:f>
              <c:numCache>
                <c:formatCode>General</c:formatCode>
                <c:ptCount val="10"/>
              </c:numCache>
            </c:numRef>
          </c:val>
          <c:extLst>
            <c:ext xmlns:c15="http://schemas.microsoft.com/office/drawing/2012/chart" uri="{02D57815-91ED-43cb-92C2-25804820EDAC}">
              <c15:datalabelsRange>
                <c15:f>'4. Data Bezoekers'!$C$63:$L$63</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28-0C3B-4CC9-99B5-BDF204A51246}"/>
            </c:ext>
          </c:extLst>
        </c:ser>
        <c:ser>
          <c:idx val="2"/>
          <c:order val="2"/>
          <c:tx>
            <c:strRef>
              <c:f>'4. Data Bezoekers'!$B$60</c:f>
              <c:strCache>
                <c:ptCount val="1"/>
                <c:pt idx="0">
                  <c:v>Gemiddelde bezetting (o.b.v. tellingen)</c:v>
                </c:pt>
              </c:strCache>
            </c:strRef>
          </c:tx>
          <c:spPr>
            <a:solidFill>
              <a:schemeClr val="accent1"/>
            </a:solidFill>
            <a:ln>
              <a:noFill/>
            </a:ln>
            <a:effectLst/>
          </c:spPr>
          <c:invertIfNegative val="0"/>
          <c:dLbls>
            <c:dLbl>
              <c:idx val="0"/>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0C3B-4CC9-99B5-BDF204A51246}"/>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0C3B-4CC9-99B5-BDF204A51246}"/>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0C3B-4CC9-99B5-BDF204A51246}"/>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0C3B-4CC9-99B5-BDF204A51246}"/>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0C3B-4CC9-99B5-BDF204A51246}"/>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0C3B-4CC9-99B5-BDF204A51246}"/>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0C3B-4CC9-99B5-BDF204A51246}"/>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0C3B-4CC9-99B5-BDF204A51246}"/>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0C3B-4CC9-99B5-BDF204A51246}"/>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0C3B-4CC9-99B5-BDF204A51246}"/>
                </c:ext>
              </c:extLst>
            </c:dLbl>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'4. Data Bezoekers'!$C$58:$L$58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'4. Data Bezoekers'!$C$60:$L$60</c:f>
              <c:numCache>
                <c:formatCode>General</c:formatCode>
                <c:ptCount val="10"/>
              </c:numCache>
            </c:numRef>
          </c:val>
          <c:extLst>
            <c:ext xmlns:c15="http://schemas.microsoft.com/office/drawing/2012/chart" uri="{02D57815-91ED-43cb-92C2-25804820EDAC}">
              <c15:datalabelsRange>
                <c15:f>'4. Data Bezoekers'!$C$61:$L$61</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26-0C3B-4CC9-99B5-BDF204A51246}"/>
            </c:ext>
          </c:extLst>
        </c:ser>
        <c:dLbls>
          <c:dLblPos val="outEnd"/>
          <c:showLegendKey val="0"/>
          <c:showVal val="1"/>
          <c:showCatName val="0"/>
          <c:showSerName val="0"/>
          <c:showPercent val="0"/>
          <c:showBubbleSize val="0"/>
        </c:dLbls>
        <c:gapWidth val="125"/>
        <c:overlap val="100"/>
        <c:axId val="1691814480"/>
        <c:axId val="1691820720"/>
      </c:barChart>
      <c:catAx>
        <c:axId val="169181448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Nunito" pitchFamily="2" charset="0"/>
                <a:ea typeface="+mn-ea"/>
                <a:cs typeface="+mn-cs"/>
              </a:defRPr>
            </a:pPr>
            <a:endParaRPr lang="nl-BE"/>
          </a:p>
        </c:txPr>
        <c:crossAx val="1691820720"/>
        <c:crosses val="autoZero"/>
        <c:auto val="1"/>
        <c:lblAlgn val="ctr"/>
        <c:lblOffset val="100"/>
        <c:noMultiLvlLbl val="0"/>
      </c:catAx>
      <c:valAx>
        <c:axId val="1691820720"/>
        <c:scaling>
          <c:orientation val="minMax"/>
        </c:scaling>
        <c:delete val="1"/>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crossAx val="1691814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380773619436048E-2"/>
          <c:y val="3.6260953234791102E-2"/>
          <c:w val="0.97323845276112786"/>
          <c:h val="0.87196041975492566"/>
        </c:manualLayout>
      </c:layout>
      <c:barChart>
        <c:barDir val="col"/>
        <c:grouping val="clustered"/>
        <c:varyColors val="0"/>
        <c:ser>
          <c:idx val="1"/>
          <c:order val="0"/>
          <c:tx>
            <c:strRef>
              <c:f>'4. Data Bezoekers'!$B$50</c:f>
              <c:strCache>
                <c:ptCount val="1"/>
                <c:pt idx="0">
                  <c:v>Aantal autoparkeerplaatsen </c:v>
                </c:pt>
              </c:strCache>
            </c:strRef>
          </c:tx>
          <c:spPr>
            <a:solidFill>
              <a:schemeClr val="bg2">
                <a:lumMod val="40000"/>
                <a:lumOff val="60000"/>
              </a:schemeClr>
            </a:solidFill>
            <a:ln w="215900">
              <a:solidFill>
                <a:schemeClr val="bg2">
                  <a:lumMod val="40000"/>
                  <a:lumOff val="60000"/>
                </a:schemeClr>
              </a:solidFill>
              <a:miter lim="800000"/>
            </a:ln>
            <a:effectLst/>
          </c:spPr>
          <c:invertIfNegative val="0"/>
          <c:dLbls>
            <c:dLbl>
              <c:idx val="0"/>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F-0C3B-4CC9-99B5-BDF204A51246}"/>
                </c:ext>
              </c:extLst>
            </c:dLbl>
            <c:dLbl>
              <c:idx val="1"/>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0-0C3B-4CC9-99B5-BDF204A51246}"/>
                </c:ext>
              </c:extLst>
            </c:dLbl>
            <c:dLbl>
              <c:idx val="2"/>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1-0C3B-4CC9-99B5-BDF204A51246}"/>
                </c:ext>
              </c:extLst>
            </c:dLbl>
            <c:dLbl>
              <c:idx val="3"/>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2-0C3B-4CC9-99B5-BDF204A51246}"/>
                </c:ext>
              </c:extLst>
            </c:dLbl>
            <c:dLbl>
              <c:idx val="4"/>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3-0C3B-4CC9-99B5-BDF204A51246}"/>
                </c:ext>
              </c:extLst>
            </c:dLbl>
            <c:dLbl>
              <c:idx val="5"/>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4-0C3B-4CC9-99B5-BDF204A51246}"/>
                </c:ext>
              </c:extLst>
            </c:dLbl>
            <c:dLbl>
              <c:idx val="6"/>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5-0C3B-4CC9-99B5-BDF204A51246}"/>
                </c:ext>
              </c:extLst>
            </c:dLbl>
            <c:dLbl>
              <c:idx val="7"/>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6-0C3B-4CC9-99B5-BDF204A51246}"/>
                </c:ext>
              </c:extLst>
            </c:dLbl>
            <c:dLbl>
              <c:idx val="8"/>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7-0C3B-4CC9-99B5-BDF204A51246}"/>
                </c:ext>
              </c:extLst>
            </c:dLbl>
            <c:dLbl>
              <c:idx val="9"/>
              <c:layout>
                <c:manualLayout>
                  <c:x val="0"/>
                  <c:y val="0"/>
                </c:manualLayout>
              </c:layout>
              <c:tx>
                <c:rich>
                  <a:bodyPr/>
                  <a:lstStyle/>
                  <a:p>
                    <a:fld id="{43F56949-BCA3-4F41-B433-66B4D15E9E74}" type="VALUE">
                      <a:rPr lang="en-US" sz="800" b="1" i="0" u="none" strike="noStrike" kern="1200" baseline="0">
                        <a:solidFill>
                          <a:schemeClr val="bg2">
                            <a:lumMod val="75000"/>
                          </a:schemeClr>
                        </a:solidFill>
                        <a:latin typeface="Nunito ExtraBold" pitchFamily="2" charset="0"/>
                        <a:ea typeface="+mn-ea"/>
                        <a:cs typeface="+mn-cs"/>
                      </a:rPr>
                      <a:pPr/>
                      <a:t>[WAARDE]</a:t>
                    </a:fld>
                    <a:endParaRPr lang="nl-BE"/>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8-0C3B-4CC9-99B5-BDF204A51246}"/>
                </c:ext>
              </c:extLst>
            </c:dLbl>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2">
                        <a:lumMod val="75000"/>
                      </a:schemeClr>
                    </a:solidFill>
                    <a:latin typeface="Nunito ExtraBold" pitchFamily="2" charset="0"/>
                    <a:ea typeface="+mn-ea"/>
                    <a:cs typeface="+mn-cs"/>
                  </a:defRPr>
                </a:pPr>
                <a:endParaRPr lang="nl-B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Data Bezoekers'!$C$48:$L$49</c:f>
              <c:strCache>
                <c:ptCount val="10"/>
                <c:pt idx="0">
                  <c:v>2021</c:v>
                </c:pt>
                <c:pt idx="1">
                  <c:v>2022</c:v>
                </c:pt>
                <c:pt idx="2">
                  <c:v>2023</c:v>
                </c:pt>
                <c:pt idx="3">
                  <c:v>2024</c:v>
                </c:pt>
                <c:pt idx="4">
                  <c:v>2025</c:v>
                </c:pt>
                <c:pt idx="5">
                  <c:v>2026</c:v>
                </c:pt>
                <c:pt idx="6">
                  <c:v>2027</c:v>
                </c:pt>
                <c:pt idx="7">
                  <c:v>2028</c:v>
                </c:pt>
                <c:pt idx="8">
                  <c:v>2029</c:v>
                </c:pt>
                <c:pt idx="9">
                  <c:v>2030</c:v>
                </c:pt>
              </c:strCache>
            </c:strRef>
          </c:cat>
          <c:val>
            <c:numRef>
              <c:f>'4. Data Bezoekers'!$C$50:$L$50</c:f>
              <c:numCache>
                <c:formatCode>General</c:formatCode>
                <c:ptCount val="10"/>
              </c:numCache>
            </c:numRef>
          </c:val>
          <c:extLst>
            <c:ext xmlns:c16="http://schemas.microsoft.com/office/drawing/2014/chart" uri="{C3380CC4-5D6E-409C-BE32-E72D297353CC}">
              <c16:uniqueId val="{00000025-0C3B-4CC9-99B5-BDF204A51246}"/>
            </c:ext>
          </c:extLst>
        </c:ser>
        <c:ser>
          <c:idx val="0"/>
          <c:order val="1"/>
          <c:tx>
            <c:strRef>
              <c:f>'4. Data Bezoekers'!$B$53</c:f>
              <c:strCache>
                <c:ptCount val="1"/>
                <c:pt idx="0">
                  <c:v>Gemiddelde bezetting piek (o.b.v. tellingen)</c:v>
                </c:pt>
              </c:strCache>
            </c:strRef>
          </c:tx>
          <c:spPr>
            <a:solidFill>
              <a:schemeClr val="accent3"/>
            </a:solidFill>
            <a:ln>
              <a:noFill/>
            </a:ln>
            <a:effectLst/>
          </c:spPr>
          <c:invertIfNegative val="0"/>
          <c:dLbls>
            <c:dLbl>
              <c:idx val="0"/>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4C3-4D82-AE8D-21822338B280}"/>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4C3-4D82-AE8D-21822338B280}"/>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4C3-4D82-AE8D-21822338B280}"/>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4C3-4D82-AE8D-21822338B280}"/>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4C3-4D82-AE8D-21822338B280}"/>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4C3-4D82-AE8D-21822338B280}"/>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4C3-4D82-AE8D-21822338B280}"/>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4C3-4D82-AE8D-21822338B280}"/>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4C3-4D82-AE8D-21822338B280}"/>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4C3-4D82-AE8D-21822338B280}"/>
                </c:ext>
              </c:extLst>
            </c:dLbl>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'4. Data Bezoekers'!$C$48:$L$49</c:f>
              <c:strCache>
                <c:ptCount val="10"/>
                <c:pt idx="0">
                  <c:v>2021</c:v>
                </c:pt>
                <c:pt idx="1">
                  <c:v>2022</c:v>
                </c:pt>
                <c:pt idx="2">
                  <c:v>2023</c:v>
                </c:pt>
                <c:pt idx="3">
                  <c:v>2024</c:v>
                </c:pt>
                <c:pt idx="4">
                  <c:v>2025</c:v>
                </c:pt>
                <c:pt idx="5">
                  <c:v>2026</c:v>
                </c:pt>
                <c:pt idx="6">
                  <c:v>2027</c:v>
                </c:pt>
                <c:pt idx="7">
                  <c:v>2028</c:v>
                </c:pt>
                <c:pt idx="8">
                  <c:v>2029</c:v>
                </c:pt>
                <c:pt idx="9">
                  <c:v>2030</c:v>
                </c:pt>
              </c:strCache>
            </c:strRef>
          </c:cat>
          <c:val>
            <c:numRef>
              <c:f>'4. Data Bezoekers'!$C$53:$L$53</c:f>
              <c:numCache>
                <c:formatCode>General</c:formatCode>
                <c:ptCount val="10"/>
              </c:numCache>
            </c:numRef>
          </c:val>
          <c:extLst>
            <c:ext xmlns:c15="http://schemas.microsoft.com/office/drawing/2012/chart" uri="{02D57815-91ED-43cb-92C2-25804820EDAC}">
              <c15:datalabelsRange>
                <c15:f>'4. Data Bezoekers'!$C$54:$L$54</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00-44C3-4D82-AE8D-21822338B280}"/>
            </c:ext>
          </c:extLst>
        </c:ser>
        <c:ser>
          <c:idx val="4"/>
          <c:order val="2"/>
          <c:tx>
            <c:strRef>
              <c:f>'4. Data Bezoekers'!$B$51</c:f>
              <c:strCache>
                <c:ptCount val="1"/>
                <c:pt idx="0">
                  <c:v>Gemiddelde bezetting (o.b.v. tellingen)</c:v>
                </c:pt>
              </c:strCache>
            </c:strRef>
          </c:tx>
          <c:spPr>
            <a:solidFill>
              <a:schemeClr val="accent2"/>
            </a:solidFill>
            <a:ln>
              <a:noFill/>
            </a:ln>
            <a:effectLst/>
          </c:spPr>
          <c:invertIfNegative val="0"/>
          <c:dLbls>
            <c:dLbl>
              <c:idx val="0"/>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0C3B-4CC9-99B5-BDF204A51246}"/>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0C3B-4CC9-99B5-BDF204A51246}"/>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0C3B-4CC9-99B5-BDF204A51246}"/>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0C3B-4CC9-99B5-BDF204A51246}"/>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0C3B-4CC9-99B5-BDF204A51246}"/>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0C3B-4CC9-99B5-BDF204A51246}"/>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0C3B-4CC9-99B5-BDF204A51246}"/>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0C3B-4CC9-99B5-BDF204A51246}"/>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0C3B-4CC9-99B5-BDF204A51246}"/>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0C3B-4CC9-99B5-BDF204A51246}"/>
                </c:ext>
              </c:extLst>
            </c:dLbl>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'4. Data Bezoekers'!$C$48:$L$49</c:f>
              <c:strCache>
                <c:ptCount val="10"/>
                <c:pt idx="0">
                  <c:v>2021</c:v>
                </c:pt>
                <c:pt idx="1">
                  <c:v>2022</c:v>
                </c:pt>
                <c:pt idx="2">
                  <c:v>2023</c:v>
                </c:pt>
                <c:pt idx="3">
                  <c:v>2024</c:v>
                </c:pt>
                <c:pt idx="4">
                  <c:v>2025</c:v>
                </c:pt>
                <c:pt idx="5">
                  <c:v>2026</c:v>
                </c:pt>
                <c:pt idx="6">
                  <c:v>2027</c:v>
                </c:pt>
                <c:pt idx="7">
                  <c:v>2028</c:v>
                </c:pt>
                <c:pt idx="8">
                  <c:v>2029</c:v>
                </c:pt>
                <c:pt idx="9">
                  <c:v>2030</c:v>
                </c:pt>
              </c:strCache>
            </c:strRef>
          </c:cat>
          <c:val>
            <c:numRef>
              <c:f>'4. Data Bezoekers'!$C$51:$L$51</c:f>
              <c:numCache>
                <c:formatCode>General</c:formatCode>
                <c:ptCount val="10"/>
              </c:numCache>
            </c:numRef>
          </c:val>
          <c:extLst>
            <c:ext xmlns:c15="http://schemas.microsoft.com/office/drawing/2012/chart" uri="{02D57815-91ED-43cb-92C2-25804820EDAC}">
              <c15:datalabelsRange>
                <c15:f>'4. Data Bezoekers'!$C$52:$L$52</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28-0C3B-4CC9-99B5-BDF204A51246}"/>
            </c:ext>
          </c:extLst>
        </c:ser>
        <c:dLbls>
          <c:dLblPos val="outEnd"/>
          <c:showLegendKey val="0"/>
          <c:showVal val="1"/>
          <c:showCatName val="0"/>
          <c:showSerName val="0"/>
          <c:showPercent val="0"/>
          <c:showBubbleSize val="0"/>
        </c:dLbls>
        <c:gapWidth val="125"/>
        <c:overlap val="100"/>
        <c:axId val="1691814480"/>
        <c:axId val="1691820720"/>
      </c:barChart>
      <c:catAx>
        <c:axId val="169181448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Nunito" pitchFamily="2" charset="0"/>
                <a:ea typeface="+mn-ea"/>
                <a:cs typeface="+mn-cs"/>
              </a:defRPr>
            </a:pPr>
            <a:endParaRPr lang="nl-BE"/>
          </a:p>
        </c:txPr>
        <c:crossAx val="1691820720"/>
        <c:crosses val="autoZero"/>
        <c:auto val="1"/>
        <c:lblAlgn val="ctr"/>
        <c:lblOffset val="100"/>
        <c:noMultiLvlLbl val="0"/>
      </c:catAx>
      <c:valAx>
        <c:axId val="1691820720"/>
        <c:scaling>
          <c:orientation val="minMax"/>
        </c:scaling>
        <c:delete val="1"/>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crossAx val="1691814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19415279708293E-2"/>
          <c:y val="3.1337242213330931E-2"/>
          <c:w val="0.93461892133692603"/>
          <c:h val="0.81249581772570545"/>
        </c:manualLayout>
      </c:layout>
      <c:barChart>
        <c:barDir val="col"/>
        <c:grouping val="percentStacked"/>
        <c:varyColors val="0"/>
        <c:ser>
          <c:idx val="4"/>
          <c:order val="0"/>
          <c:tx>
            <c:strRef>
              <c:f>'3. Data Medewerkers'!$B$143</c:f>
              <c:strCache>
                <c:ptCount val="1"/>
                <c:pt idx="0">
                  <c:v>Dagelijks</c:v>
                </c:pt>
              </c:strCache>
            </c:strRef>
          </c:tx>
          <c:spPr>
            <a:solidFill>
              <a:schemeClr val="accent4"/>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Medewerkers'!$C$137:$L$137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Medewerkers'!$C$143:$L$143</c:f>
              <c:numCache>
                <c:formatCode>General</c:formatCode>
                <c:ptCount val="10"/>
              </c:numCache>
            </c:numRef>
          </c:val>
          <c:extLst>
            <c:ext xmlns:c16="http://schemas.microsoft.com/office/drawing/2014/chart" uri="{C3380CC4-5D6E-409C-BE32-E72D297353CC}">
              <c16:uniqueId val="{00000003-2582-4A2E-8997-641F8492D025}"/>
            </c:ext>
          </c:extLst>
        </c:ser>
        <c:ser>
          <c:idx val="3"/>
          <c:order val="1"/>
          <c:tx>
            <c:strRef>
              <c:f>'3. Data Medewerkers'!$B$142</c:f>
              <c:strCache>
                <c:ptCount val="1"/>
                <c:pt idx="0">
                  <c:v>Wekelijks</c:v>
                </c:pt>
              </c:strCache>
            </c:strRef>
          </c:tx>
          <c:spPr>
            <a:solidFill>
              <a:schemeClr val="accent3"/>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Medewerkers'!$C$137:$L$137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Medewerkers'!$C$142:$L$142</c:f>
              <c:numCache>
                <c:formatCode>General</c:formatCode>
                <c:ptCount val="10"/>
              </c:numCache>
            </c:numRef>
          </c:val>
          <c:extLst>
            <c:ext xmlns:c16="http://schemas.microsoft.com/office/drawing/2014/chart" uri="{C3380CC4-5D6E-409C-BE32-E72D297353CC}">
              <c16:uniqueId val="{00000002-2582-4A2E-8997-641F8492D025}"/>
            </c:ext>
          </c:extLst>
        </c:ser>
        <c:ser>
          <c:idx val="2"/>
          <c:order val="2"/>
          <c:tx>
            <c:strRef>
              <c:f>'3. Data Medewerkers'!$B$141</c:f>
              <c:strCache>
                <c:ptCount val="1"/>
                <c:pt idx="0">
                  <c:v>Maandelijks</c:v>
                </c:pt>
              </c:strCache>
            </c:strRef>
          </c:tx>
          <c:spPr>
            <a:solidFill>
              <a:schemeClr val="accent2"/>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Medewerkers'!$C$137:$L$137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Medewerkers'!$C$141:$L$141</c:f>
              <c:numCache>
                <c:formatCode>General</c:formatCode>
                <c:ptCount val="10"/>
              </c:numCache>
            </c:numRef>
          </c:val>
          <c:extLst>
            <c:ext xmlns:c16="http://schemas.microsoft.com/office/drawing/2014/chart" uri="{C3380CC4-5D6E-409C-BE32-E72D297353CC}">
              <c16:uniqueId val="{00000001-2582-4A2E-8997-641F8492D025}"/>
            </c:ext>
          </c:extLst>
        </c:ser>
        <c:ser>
          <c:idx val="0"/>
          <c:order val="3"/>
          <c:tx>
            <c:strRef>
              <c:f>'3. Data Medewerkers'!$B$140</c:f>
              <c:strCache>
                <c:ptCount val="1"/>
                <c:pt idx="0">
                  <c:v>Meerdere keren per jaar</c:v>
                </c:pt>
              </c:strCache>
            </c:strRef>
          </c:tx>
          <c:spPr>
            <a:solidFill>
              <a:schemeClr val="accent2">
                <a:lumMod val="60000"/>
                <a:lumOff val="40000"/>
              </a:schemeClr>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Medewerkers'!$C$137:$L$137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Medewerkers'!$C$140:$L$140</c:f>
              <c:numCache>
                <c:formatCode>General</c:formatCode>
                <c:ptCount val="10"/>
              </c:numCache>
            </c:numRef>
          </c:val>
          <c:extLst>
            <c:ext xmlns:c16="http://schemas.microsoft.com/office/drawing/2014/chart" uri="{C3380CC4-5D6E-409C-BE32-E72D297353CC}">
              <c16:uniqueId val="{00000000-2582-4A2E-8997-641F8492D025}"/>
            </c:ext>
          </c:extLst>
        </c:ser>
        <c:ser>
          <c:idx val="1"/>
          <c:order val="4"/>
          <c:tx>
            <c:strRef>
              <c:f>'3. Data Medewerkers'!$B$139</c:f>
              <c:strCache>
                <c:ptCount val="1"/>
                <c:pt idx="0">
                  <c:v>Nooit</c:v>
                </c:pt>
              </c:strCache>
            </c:strRef>
          </c:tx>
          <c:spPr>
            <a:solidFill>
              <a:schemeClr val="bg2"/>
            </a:solidFill>
            <a:ln w="9525">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Medewerkers'!$C$137:$L$137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Medewerkers'!$C$139:$L$139</c:f>
              <c:numCache>
                <c:formatCode>General</c:formatCode>
                <c:ptCount val="10"/>
              </c:numCache>
            </c:numRef>
          </c:val>
          <c:extLst>
            <c:ext xmlns:c16="http://schemas.microsoft.com/office/drawing/2014/chart" uri="{C3380CC4-5D6E-409C-BE32-E72D297353CC}">
              <c16:uniqueId val="{00000000-6A41-477C-8A2B-8251BC0B18AB}"/>
            </c:ext>
          </c:extLst>
        </c:ser>
        <c:dLbls>
          <c:showLegendKey val="0"/>
          <c:showVal val="0"/>
          <c:showCatName val="0"/>
          <c:showSerName val="0"/>
          <c:showPercent val="0"/>
          <c:showBubbleSize val="0"/>
        </c:dLbls>
        <c:gapWidth val="100"/>
        <c:overlap val="100"/>
        <c:axId val="1085245727"/>
        <c:axId val="1075213071"/>
      </c:barChart>
      <c:valAx>
        <c:axId val="1075213071"/>
        <c:scaling>
          <c:orientation val="minMax"/>
        </c:scaling>
        <c:delete val="0"/>
        <c:axPos val="r"/>
        <c:majorGridlines>
          <c:spPr>
            <a:ln w="9525" cap="flat" cmpd="sng" algn="ctr">
              <a:solidFill>
                <a:schemeClr val="bg1">
                  <a:lumMod val="95000"/>
                </a:schemeClr>
              </a:solidFill>
              <a:round/>
            </a:ln>
            <a:effectLst/>
          </c:spPr>
        </c:majorGridlines>
        <c:numFmt formatCode="0%" sourceLinked="1"/>
        <c:majorTickMark val="out"/>
        <c:minorTickMark val="none"/>
        <c:tickLblPos val="low"/>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75000"/>
                    <a:lumOff val="25000"/>
                  </a:schemeClr>
                </a:solidFill>
                <a:latin typeface="Nunito" pitchFamily="2" charset="0"/>
                <a:ea typeface="+mn-ea"/>
                <a:cs typeface="+mn-cs"/>
              </a:defRPr>
            </a:pPr>
            <a:endParaRPr lang="nl-BE"/>
          </a:p>
        </c:txPr>
        <c:crossAx val="1085245727"/>
        <c:crosses val="max"/>
        <c:crossBetween val="between"/>
      </c:valAx>
      <c:catAx>
        <c:axId val="1085245727"/>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lang="en-US" sz="900" b="0" i="0" u="none" strike="noStrike" kern="1200" baseline="0">
                <a:solidFill>
                  <a:schemeClr val="tx1">
                    <a:lumMod val="75000"/>
                    <a:lumOff val="25000"/>
                  </a:schemeClr>
                </a:solidFill>
                <a:latin typeface="Nunito" pitchFamily="2" charset="0"/>
                <a:ea typeface="+mn-ea"/>
                <a:cs typeface="+mn-cs"/>
              </a:defRPr>
            </a:pPr>
            <a:endParaRPr lang="nl-BE"/>
          </a:p>
        </c:txPr>
        <c:crossAx val="1075213071"/>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800" b="1" i="0" u="none" strike="noStrike" kern="1200" baseline="0">
          <a:solidFill>
            <a:schemeClr val="bg1"/>
          </a:solidFill>
          <a:latin typeface="Nunito Black" pitchFamily="2" charset="0"/>
          <a:ea typeface="+mn-ea"/>
          <a:cs typeface="+mn-cs"/>
        </a:defRPr>
      </a:pPr>
      <a:endParaRPr lang="nl-B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38354960160546E-2"/>
          <c:y val="7.3395219767725839E-2"/>
          <c:w val="0.88761600123199913"/>
          <c:h val="0.78673238483381636"/>
        </c:manualLayout>
      </c:layout>
      <c:barChart>
        <c:barDir val="col"/>
        <c:grouping val="percentStacked"/>
        <c:varyColors val="0"/>
        <c:ser>
          <c:idx val="1"/>
          <c:order val="0"/>
          <c:tx>
            <c:strRef>
              <c:f>'3. Data Medewerkers'!$B$84</c:f>
              <c:strCache>
                <c:ptCount val="1"/>
                <c:pt idx="0">
                  <c:v>Geen telewerk</c:v>
                </c:pt>
              </c:strCache>
            </c:strRef>
          </c:tx>
          <c:spPr>
            <a:solidFill>
              <a:schemeClr val="bg1">
                <a:lumMod val="85000"/>
              </a:schemeClr>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Medewerkers'!$C$82:$L$82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Medewerkers'!$C$84:$L$84</c:f>
              <c:numCache>
                <c:formatCode>General</c:formatCode>
                <c:ptCount val="10"/>
              </c:numCache>
            </c:numRef>
          </c:val>
          <c:extLst>
            <c:ext xmlns:c16="http://schemas.microsoft.com/office/drawing/2014/chart" uri="{C3380CC4-5D6E-409C-BE32-E72D297353CC}">
              <c16:uniqueId val="{00000001-CCE7-4E62-A11B-683C59B62AB2}"/>
            </c:ext>
          </c:extLst>
        </c:ser>
        <c:ser>
          <c:idx val="0"/>
          <c:order val="1"/>
          <c:tx>
            <c:strRef>
              <c:f>'3. Data Medewerkers'!$B$85</c:f>
              <c:strCache>
                <c:ptCount val="1"/>
                <c:pt idx="0">
                  <c:v>1 dag/week</c:v>
                </c:pt>
              </c:strCache>
            </c:strRef>
          </c:tx>
          <c:spPr>
            <a:solidFill>
              <a:schemeClr val="accent2">
                <a:lumMod val="60000"/>
                <a:lumOff val="40000"/>
              </a:schemeClr>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Medewerkers'!$C$82:$L$82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Medewerkers'!$C$85:$L$85</c:f>
              <c:numCache>
                <c:formatCode>General</c:formatCode>
                <c:ptCount val="10"/>
              </c:numCache>
            </c:numRef>
          </c:val>
          <c:extLst>
            <c:ext xmlns:c16="http://schemas.microsoft.com/office/drawing/2014/chart" uri="{C3380CC4-5D6E-409C-BE32-E72D297353CC}">
              <c16:uniqueId val="{00000001-D2E3-4279-8F89-AFC5608725FF}"/>
            </c:ext>
          </c:extLst>
        </c:ser>
        <c:ser>
          <c:idx val="2"/>
          <c:order val="2"/>
          <c:tx>
            <c:strRef>
              <c:f>'3. Data Medewerkers'!$B$86</c:f>
              <c:strCache>
                <c:ptCount val="1"/>
                <c:pt idx="0">
                  <c:v>2 dagen/week</c:v>
                </c:pt>
              </c:strCache>
            </c:strRef>
          </c:tx>
          <c:spPr>
            <a:solidFill>
              <a:schemeClr val="accent2"/>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Medewerkers'!$C$82:$L$82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Medewerkers'!$C$86:$L$86</c:f>
              <c:numCache>
                <c:formatCode>General</c:formatCode>
                <c:ptCount val="10"/>
              </c:numCache>
            </c:numRef>
          </c:val>
          <c:extLst>
            <c:ext xmlns:c16="http://schemas.microsoft.com/office/drawing/2014/chart" uri="{C3380CC4-5D6E-409C-BE32-E72D297353CC}">
              <c16:uniqueId val="{00000002-D2E3-4279-8F89-AFC5608725FF}"/>
            </c:ext>
          </c:extLst>
        </c:ser>
        <c:ser>
          <c:idx val="3"/>
          <c:order val="3"/>
          <c:tx>
            <c:strRef>
              <c:f>'3. Data Medewerkers'!$B$87</c:f>
              <c:strCache>
                <c:ptCount val="1"/>
                <c:pt idx="0">
                  <c:v>3 dagen/week</c:v>
                </c:pt>
              </c:strCache>
            </c:strRef>
          </c:tx>
          <c:spPr>
            <a:solidFill>
              <a:schemeClr val="accent3"/>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Medewerkers'!$C$82:$L$82</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Medewerkers'!$C$87:$L$87</c:f>
              <c:numCache>
                <c:formatCode>General</c:formatCode>
                <c:ptCount val="10"/>
              </c:numCache>
            </c:numRef>
          </c:val>
          <c:extLst>
            <c:ext xmlns:c16="http://schemas.microsoft.com/office/drawing/2014/chart" uri="{C3380CC4-5D6E-409C-BE32-E72D297353CC}">
              <c16:uniqueId val="{00000003-D2E3-4279-8F89-AFC5608725FF}"/>
            </c:ext>
          </c:extLst>
        </c:ser>
        <c:dLbls>
          <c:dLblPos val="ctr"/>
          <c:showLegendKey val="0"/>
          <c:showVal val="1"/>
          <c:showCatName val="0"/>
          <c:showSerName val="0"/>
          <c:showPercent val="0"/>
          <c:showBubbleSize val="0"/>
        </c:dLbls>
        <c:gapWidth val="80"/>
        <c:overlap val="100"/>
        <c:axId val="99308287"/>
        <c:axId val="99310207"/>
        <c:extLst/>
      </c:barChart>
      <c:catAx>
        <c:axId val="99308287"/>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Nunito" pitchFamily="2" charset="0"/>
                <a:ea typeface="+mn-ea"/>
                <a:cs typeface="+mn-cs"/>
              </a:defRPr>
            </a:pPr>
            <a:endParaRPr lang="nl-BE"/>
          </a:p>
        </c:txPr>
        <c:crossAx val="99310207"/>
        <c:crosses val="autoZero"/>
        <c:auto val="1"/>
        <c:lblAlgn val="ctr"/>
        <c:lblOffset val="100"/>
        <c:noMultiLvlLbl val="0"/>
      </c:catAx>
      <c:valAx>
        <c:axId val="99310207"/>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Nunito" pitchFamily="2" charset="0"/>
                <a:ea typeface="+mn-ea"/>
                <a:cs typeface="+mn-cs"/>
              </a:defRPr>
            </a:pPr>
            <a:endParaRPr lang="nl-BE"/>
          </a:p>
        </c:txPr>
        <c:crossAx val="99308287"/>
        <c:crosses val="autoZero"/>
        <c:crossBetween val="between"/>
        <c:majorUnit val="0.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lumMod val="40000"/>
          <a:lumOff val="60000"/>
        </a:schemeClr>
      </a:solidFill>
      <a:round/>
    </a:ln>
    <a:effectLst/>
  </c:spPr>
  <c:txPr>
    <a:bodyPr/>
    <a:lstStyle/>
    <a:p>
      <a:pPr>
        <a:defRPr/>
      </a:pPr>
      <a:endParaRPr lang="nl-B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05457314793833E-2"/>
          <c:y val="3.854695697130358E-2"/>
          <c:w val="0.96292749199688998"/>
          <c:h val="0.8407410428687887"/>
        </c:manualLayout>
      </c:layout>
      <c:barChart>
        <c:barDir val="col"/>
        <c:grouping val="clustered"/>
        <c:varyColors val="0"/>
        <c:ser>
          <c:idx val="0"/>
          <c:order val="0"/>
          <c:tx>
            <c:strRef>
              <c:f>'3. Data Medewerkers'!$B$180</c:f>
              <c:strCache>
                <c:ptCount val="1"/>
                <c:pt idx="0">
                  <c:v>Aantal autoparkeerplaatsen </c:v>
                </c:pt>
              </c:strCache>
            </c:strRef>
          </c:tx>
          <c:spPr>
            <a:solidFill>
              <a:schemeClr val="bg2">
                <a:lumMod val="40000"/>
                <a:lumOff val="60000"/>
              </a:schemeClr>
            </a:solidFill>
            <a:ln w="215900">
              <a:solidFill>
                <a:schemeClr val="bg2">
                  <a:lumMod val="40000"/>
                  <a:lumOff val="60000"/>
                </a:schemeClr>
              </a:solidFill>
              <a:miter lim="800000"/>
            </a:ln>
          </c:spPr>
          <c:invertIfNegative val="0"/>
          <c:dLbls>
            <c:numFmt formatCode="0;\-0;&quot;&quot;" sourceLinked="0"/>
            <c:spPr>
              <a:noFill/>
              <a:ln>
                <a:noFill/>
              </a:ln>
              <a:effectLst/>
            </c:spPr>
            <c:txPr>
              <a:bodyPr rot="0" spcFirstLastPara="1" vertOverflow="ellipsis" vert="horz" wrap="square" lIns="38100" tIns="90000" rIns="38100" bIns="19050" anchor="t" anchorCtr="0">
                <a:spAutoFit/>
              </a:bodyPr>
              <a:lstStyle/>
              <a:p>
                <a:pPr algn="ctr">
                  <a:defRPr lang="en-US" sz="800" b="1" i="0" u="none" strike="noStrike" kern="1200" baseline="0">
                    <a:solidFill>
                      <a:schemeClr val="bg2">
                        <a:lumMod val="75000"/>
                      </a:schemeClr>
                    </a:solidFill>
                    <a:latin typeface="Nunito ExtraBold" pitchFamily="2" charset="0"/>
                    <a:ea typeface="+mn-ea"/>
                    <a:cs typeface="+mn-cs"/>
                  </a:defRPr>
                </a:pPr>
                <a:endParaRPr lang="nl-BE"/>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'3. Data Medewerkers'!$C$179:$L$179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'3. Data Medewerkers'!$C$180:$L$180</c:f>
              <c:numCache>
                <c:formatCode>General</c:formatCode>
                <c:ptCount val="10"/>
              </c:numCache>
            </c:numRef>
          </c:val>
          <c:extLst xmlns:c15="http://schemas.microsoft.com/office/drawing/2012/chart">
            <c:ext xmlns:c16="http://schemas.microsoft.com/office/drawing/2014/chart" uri="{C3380CC4-5D6E-409C-BE32-E72D297353CC}">
              <c16:uniqueId val="{00000000-78C8-40ED-9445-97236AF52862}"/>
            </c:ext>
          </c:extLst>
        </c:ser>
        <c:ser>
          <c:idx val="1"/>
          <c:order val="1"/>
          <c:tx>
            <c:strRef>
              <c:f>'3. Data Medewerkers'!$B$183</c:f>
              <c:strCache>
                <c:ptCount val="1"/>
                <c:pt idx="0">
                  <c:v>Gemiddelde bezetting piek (o.b.v. tellingen)</c:v>
                </c:pt>
              </c:strCache>
            </c:strRef>
          </c:tx>
          <c:spPr>
            <a:solidFill>
              <a:schemeClr val="accent3"/>
            </a:solidFill>
          </c:spPr>
          <c:invertIfNegative val="0"/>
          <c:dLbls>
            <c:dLbl>
              <c:idx val="0"/>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C8-40ED-9445-97236AF52862}"/>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C8-40ED-9445-97236AF52862}"/>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C8-40ED-9445-97236AF52862}"/>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C8-40ED-9445-97236AF52862}"/>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C8-40ED-9445-97236AF52862}"/>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C8-40ED-9445-97236AF52862}"/>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C8-40ED-9445-97236AF52862}"/>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C8-40ED-9445-97236AF52862}"/>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C8-40ED-9445-97236AF52862}"/>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C8-40ED-9445-97236AF52862}"/>
                </c:ext>
              </c:extLst>
            </c:dLbl>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inEnd"/>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'3. Data Medewerkers'!$C$179:$L$179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'3. Data Medewerkers'!$C$183:$L$183</c:f>
              <c:numCache>
                <c:formatCode>General</c:formatCode>
                <c:ptCount val="10"/>
              </c:numCache>
            </c:numRef>
          </c:val>
          <c:extLst xmlns:c15="http://schemas.microsoft.com/office/drawing/2012/chart">
            <c:ext xmlns:c15="http://schemas.microsoft.com/office/drawing/2012/chart" uri="{02D57815-91ED-43cb-92C2-25804820EDAC}">
              <c15:datalabelsRange>
                <c15:f>'3. Data Medewerkers'!$C$184:$L$184</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21-78C8-40ED-9445-97236AF52862}"/>
            </c:ext>
          </c:extLst>
        </c:ser>
        <c:ser>
          <c:idx val="3"/>
          <c:order val="2"/>
          <c:tx>
            <c:strRef>
              <c:f>'3. Data Medewerkers'!$B$181</c:f>
              <c:strCache>
                <c:ptCount val="1"/>
                <c:pt idx="0">
                  <c:v>Gemiddelde bezetting (o.b.v. tellingen)</c:v>
                </c:pt>
              </c:strCache>
            </c:strRef>
          </c:tx>
          <c:spPr>
            <a:solidFill>
              <a:schemeClr val="accent2"/>
            </a:solidFill>
          </c:spPr>
          <c:invertIfNegative val="0"/>
          <c:dLbls>
            <c:dLbl>
              <c:idx val="0"/>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C8-40ED-9445-97236AF52862}"/>
                </c:ext>
              </c:extLst>
            </c:dLbl>
            <c:dLbl>
              <c:idx val="1"/>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C8-40ED-9445-97236AF52862}"/>
                </c:ext>
              </c:extLst>
            </c:dLbl>
            <c:dLbl>
              <c:idx val="2"/>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C8-40ED-9445-97236AF52862}"/>
                </c:ext>
              </c:extLst>
            </c:dLbl>
            <c:dLbl>
              <c:idx val="3"/>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C8-40ED-9445-97236AF52862}"/>
                </c:ext>
              </c:extLst>
            </c:dLbl>
            <c:dLbl>
              <c:idx val="4"/>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C8-40ED-9445-97236AF52862}"/>
                </c:ext>
              </c:extLst>
            </c:dLbl>
            <c:dLbl>
              <c:idx val="5"/>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C8-40ED-9445-97236AF52862}"/>
                </c:ext>
              </c:extLst>
            </c:dLbl>
            <c:dLbl>
              <c:idx val="6"/>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C8-40ED-9445-97236AF52862}"/>
                </c:ext>
              </c:extLst>
            </c:dLbl>
            <c:dLbl>
              <c:idx val="7"/>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C8-40ED-9445-97236AF52862}"/>
                </c:ext>
              </c:extLst>
            </c:dLbl>
            <c:dLbl>
              <c:idx val="8"/>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C8-40ED-9445-97236AF52862}"/>
                </c:ext>
              </c:extLst>
            </c:dLbl>
            <c:dLbl>
              <c:idx val="9"/>
              <c:tx>
                <c:rich>
                  <a:bodyPr/>
                  <a:lstStyle/>
                  <a:p>
                    <a:endParaRPr lang="nl-BE"/>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C8-40ED-9445-97236AF52862}"/>
                </c:ext>
              </c:extLst>
            </c:dLbl>
            <c:numFmt formatCode="0%;\-0%;&quot;&quot;" sourceLinked="0"/>
            <c:spPr>
              <a:noFill/>
              <a:ln>
                <a:noFill/>
              </a:ln>
              <a:effectLst/>
            </c:spPr>
            <c:txPr>
              <a:bodyPr wrap="square" lIns="38100" tIns="19050" rIns="38100" bIns="19050" anchor="ctr" anchorCtr="0">
                <a:spAutoFit/>
              </a:bodyPr>
              <a:lstStyle/>
              <a:p>
                <a:pPr algn="ctr">
                  <a:defRPr lang="en-US" sz="800" b="0" i="0" u="none" strike="noStrike" kern="1200" baseline="0">
                    <a:solidFill>
                      <a:schemeClr val="bg1"/>
                    </a:solidFill>
                    <a:latin typeface="Nunito ExtraBold" pitchFamily="2" charset="0"/>
                    <a:ea typeface="+mn-ea"/>
                    <a:cs typeface="+mn-cs"/>
                  </a:defRPr>
                </a:pPr>
                <a:endParaRPr lang="nl-BE"/>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'3. Data Medewerkers'!$C$179:$L$179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'3. Data Medewerkers'!$C$181:$L$181</c:f>
              <c:numCache>
                <c:formatCode>General</c:formatCode>
                <c:ptCount val="10"/>
              </c:numCache>
            </c:numRef>
          </c:val>
          <c:extLst>
            <c:ext xmlns:c15="http://schemas.microsoft.com/office/drawing/2012/chart" uri="{02D57815-91ED-43cb-92C2-25804820EDAC}">
              <c15:datalabelsRange>
                <c15:f>'3. Data Medewerkers'!$C$182:$L$182</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0B-78C8-40ED-9445-97236AF52862}"/>
            </c:ext>
          </c:extLst>
        </c:ser>
        <c:dLbls>
          <c:dLblPos val="outEnd"/>
          <c:showLegendKey val="0"/>
          <c:showVal val="1"/>
          <c:showCatName val="0"/>
          <c:showSerName val="0"/>
          <c:showPercent val="0"/>
          <c:showBubbleSize val="0"/>
        </c:dLbls>
        <c:gapWidth val="125"/>
        <c:overlap val="100"/>
        <c:axId val="177822159"/>
        <c:axId val="179525919"/>
        <c:extLst>
          <c:ext xmlns:c15="http://schemas.microsoft.com/office/drawing/2012/chart" uri="{02D57815-91ED-43cb-92C2-25804820EDAC}">
            <c15:filteredBarSeries>
              <c15:ser>
                <c:idx val="2"/>
                <c:order val="3"/>
                <c:tx>
                  <c:strRef>
                    <c:extLst>
                      <c:ext uri="{02D57815-91ED-43cb-92C2-25804820EDAC}">
                        <c15:formulaRef>
                          <c15:sqref>'3. Data Medewerkers'!$B$182</c15:sqref>
                        </c15:formulaRef>
                      </c:ext>
                    </c:extLst>
                    <c:strCache>
                      <c:ptCount val="1"/>
                      <c:pt idx="0">
                        <c:v>Gemiddelde bezettingsgraad</c:v>
                      </c:pt>
                    </c:strCache>
                  </c:strRef>
                </c:tx>
                <c:invertIfNegative val="0"/>
                <c:dLbls>
                  <c:dLbl>
                    <c:idx val="0"/>
                    <c:tx>
                      <c:rich>
                        <a:bodyPr/>
                        <a:lstStyle/>
                        <a:p>
                          <a:fld id="{E7A4FEAD-BD8B-400A-847E-266528DB20D6}" type="CELLRANGE">
                            <a:rPr lang="en-US" baseline="0"/>
                            <a:pPr/>
                            <a:t>[CELLRANGE]</a:t>
                          </a:fld>
                          <a:r>
                            <a:rPr lang="en-US" baseline="0"/>
                            <a:t>; </a:t>
                          </a:r>
                          <a:fld id="{F6B9E4B2-6EE2-4F7F-8A59-62319DC94F27}" type="VALUE">
                            <a:rPr lang="en-US" baseline="0"/>
                            <a:pPr/>
                            <a:t>[WAARDE]</a:t>
                          </a:fld>
                          <a:endParaRPr lang="en-US" baseline="0"/>
                        </a:p>
                      </c:rich>
                    </c:tx>
                    <c:dLblPos val="out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C-78C8-40ED-9445-97236AF52862}"/>
                      </c:ext>
                    </c:extLst>
                  </c:dLbl>
                  <c:dLbl>
                    <c:idx val="1"/>
                    <c:tx>
                      <c:rich>
                        <a:bodyPr/>
                        <a:lstStyle/>
                        <a:p>
                          <a:fld id="{603C346C-1541-4D96-938D-9864BA2483B8}" type="CELLRANGE">
                            <a:rPr lang="nl-BE"/>
                            <a:pPr/>
                            <a:t>[CELLRANGE]</a:t>
                          </a:fld>
                          <a:r>
                            <a:rPr lang="nl-BE" baseline="0"/>
                            <a:t>; </a:t>
                          </a:r>
                          <a:fld id="{D6FE870D-B4F8-4DB2-A27F-44E7595188B2}"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D-78C8-40ED-9445-97236AF52862}"/>
                      </c:ext>
                    </c:extLst>
                  </c:dLbl>
                  <c:dLbl>
                    <c:idx val="2"/>
                    <c:tx>
                      <c:rich>
                        <a:bodyPr/>
                        <a:lstStyle/>
                        <a:p>
                          <a:fld id="{C307C1E0-8624-4F56-997B-ED863A4128DC}" type="CELLRANGE">
                            <a:rPr lang="nl-BE"/>
                            <a:pPr/>
                            <a:t>[CELLRANGE]</a:t>
                          </a:fld>
                          <a:r>
                            <a:rPr lang="nl-BE" baseline="0"/>
                            <a:t>; </a:t>
                          </a:r>
                          <a:fld id="{586E644A-54AA-4AFF-BDE8-7512C78033B2}"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E-78C8-40ED-9445-97236AF52862}"/>
                      </c:ext>
                    </c:extLst>
                  </c:dLbl>
                  <c:dLbl>
                    <c:idx val="3"/>
                    <c:tx>
                      <c:rich>
                        <a:bodyPr/>
                        <a:lstStyle/>
                        <a:p>
                          <a:fld id="{834B3D84-37D8-4434-82E9-B8792569836C}" type="CELLRANGE">
                            <a:rPr lang="nl-BE"/>
                            <a:pPr/>
                            <a:t>[CELLRANGE]</a:t>
                          </a:fld>
                          <a:r>
                            <a:rPr lang="nl-BE" baseline="0"/>
                            <a:t>; </a:t>
                          </a:r>
                          <a:fld id="{4B40789D-A2A7-4153-83FE-5270A931B458}"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F-78C8-40ED-9445-97236AF52862}"/>
                      </c:ext>
                    </c:extLst>
                  </c:dLbl>
                  <c:dLbl>
                    <c:idx val="4"/>
                    <c:tx>
                      <c:rich>
                        <a:bodyPr/>
                        <a:lstStyle/>
                        <a:p>
                          <a:fld id="{A11D8002-8A6A-4114-9727-7AD7FA780113}" type="CELLRANGE">
                            <a:rPr lang="nl-BE"/>
                            <a:pPr/>
                            <a:t>[CELLRANGE]</a:t>
                          </a:fld>
                          <a:r>
                            <a:rPr lang="nl-BE" baseline="0"/>
                            <a:t>; </a:t>
                          </a:r>
                          <a:fld id="{EDF6E89B-1BDB-43B3-8B93-55ACCCF32F44}"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0-78C8-40ED-9445-97236AF52862}"/>
                      </c:ext>
                    </c:extLst>
                  </c:dLbl>
                  <c:dLbl>
                    <c:idx val="5"/>
                    <c:tx>
                      <c:rich>
                        <a:bodyPr/>
                        <a:lstStyle/>
                        <a:p>
                          <a:fld id="{3DB7ADCD-549D-453F-8BF2-DB82BF9CB9E4}" type="CELLRANGE">
                            <a:rPr lang="nl-BE"/>
                            <a:pPr/>
                            <a:t>[CELLRANGE]</a:t>
                          </a:fld>
                          <a:r>
                            <a:rPr lang="nl-BE" baseline="0"/>
                            <a:t>; </a:t>
                          </a:r>
                          <a:fld id="{AD52CD43-1365-4154-9392-43BD4109F303}"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1-78C8-40ED-9445-97236AF52862}"/>
                      </c:ext>
                    </c:extLst>
                  </c:dLbl>
                  <c:dLbl>
                    <c:idx val="6"/>
                    <c:tx>
                      <c:rich>
                        <a:bodyPr/>
                        <a:lstStyle/>
                        <a:p>
                          <a:fld id="{0A5066C7-27C5-4A91-9859-70D2A288E7E3}" type="CELLRANGE">
                            <a:rPr lang="nl-BE"/>
                            <a:pPr/>
                            <a:t>[CELLRANGE]</a:t>
                          </a:fld>
                          <a:r>
                            <a:rPr lang="nl-BE" baseline="0"/>
                            <a:t>; </a:t>
                          </a:r>
                          <a:fld id="{B6DB0502-F6EB-429D-AC77-571DDF5E4186}"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2-78C8-40ED-9445-97236AF52862}"/>
                      </c:ext>
                    </c:extLst>
                  </c:dLbl>
                  <c:dLbl>
                    <c:idx val="7"/>
                    <c:tx>
                      <c:rich>
                        <a:bodyPr/>
                        <a:lstStyle/>
                        <a:p>
                          <a:fld id="{DCA5E651-64E3-46AA-B34C-38789F8467A8}" type="CELLRANGE">
                            <a:rPr lang="nl-BE"/>
                            <a:pPr/>
                            <a:t>[CELLRANGE]</a:t>
                          </a:fld>
                          <a:r>
                            <a:rPr lang="nl-BE" baseline="0"/>
                            <a:t>; </a:t>
                          </a:r>
                          <a:fld id="{FCB1EA69-E6BB-4C07-98E8-81573A957820}"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3-78C8-40ED-9445-97236AF52862}"/>
                      </c:ext>
                    </c:extLst>
                  </c:dLbl>
                  <c:dLbl>
                    <c:idx val="8"/>
                    <c:tx>
                      <c:rich>
                        <a:bodyPr/>
                        <a:lstStyle/>
                        <a:p>
                          <a:fld id="{D2626E5D-0370-45D8-BA10-95FBFB55EB66}" type="CELLRANGE">
                            <a:rPr lang="nl-BE"/>
                            <a:pPr/>
                            <a:t>[CELLRANGE]</a:t>
                          </a:fld>
                          <a:r>
                            <a:rPr lang="nl-BE" baseline="0"/>
                            <a:t>; </a:t>
                          </a:r>
                          <a:fld id="{21C892B5-B443-499B-88C8-BE9B7B773648}"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4-78C8-40ED-9445-97236AF52862}"/>
                      </c:ext>
                    </c:extLst>
                  </c:dLbl>
                  <c:dLbl>
                    <c:idx val="9"/>
                    <c:tx>
                      <c:rich>
                        <a:bodyPr/>
                        <a:lstStyle/>
                        <a:p>
                          <a:fld id="{B346738B-AC04-44BD-BD4C-78F1ED38C591}" type="CELLRANGE">
                            <a:rPr lang="nl-BE"/>
                            <a:pPr/>
                            <a:t>[CELLRANGE]</a:t>
                          </a:fld>
                          <a:r>
                            <a:rPr lang="nl-BE" baseline="0"/>
                            <a:t>; </a:t>
                          </a:r>
                          <a:fld id="{04489179-75C4-4CB3-BABA-8BAB727B8178}" type="VALUE">
                            <a:rPr lang="nl-BE" baseline="0"/>
                            <a:pPr/>
                            <a:t>[WAARDE]</a:t>
                          </a:fld>
                          <a:endParaRPr lang="nl-BE" baseline="0"/>
                        </a:p>
                      </c:rich>
                    </c:tx>
                    <c:dLblPos val="out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5-78C8-40ED-9445-97236AF52862}"/>
                      </c:ext>
                    </c:extLst>
                  </c:dLbl>
                  <c:numFmt formatCode="0%;\-0%;&quot;&quot;" sourceLinked="0"/>
                  <c:spPr>
                    <a:noFill/>
                    <a:ln>
                      <a:noFill/>
                    </a:ln>
                    <a:effectLst/>
                  </c:spPr>
                  <c:txPr>
                    <a:bodyPr wrap="square" lIns="38100" tIns="19050" rIns="38100" bIns="19050" anchor="ctr" anchorCtr="0">
                      <a:spAutoFit/>
                    </a:bodyPr>
                    <a:lstStyle/>
                    <a:p>
                      <a:pPr algn="ctr">
                        <a:defRPr lang="en-US" sz="700" b="0" i="0" u="none" strike="noStrike" kern="1200" baseline="0">
                          <a:solidFill>
                            <a:schemeClr val="bg1"/>
                          </a:solidFill>
                          <a:latin typeface="Nunito" pitchFamily="2" charset="0"/>
                          <a:ea typeface="+mn-ea"/>
                          <a:cs typeface="+mn-cs"/>
                        </a:defRPr>
                      </a:pPr>
                      <a:endParaRPr lang="nl-BE"/>
                    </a:p>
                  </c:txPr>
                  <c:dLblPos val="outEnd"/>
                  <c:showLegendKey val="0"/>
                  <c:showVal val="1"/>
                  <c:showCatName val="0"/>
                  <c:showSerName val="0"/>
                  <c:showPercent val="0"/>
                  <c:showBubbleSize val="0"/>
                  <c:showLeaderLines val="0"/>
                  <c:extLst>
                    <c:ext uri="{CE6537A1-D6FC-4f65-9D91-7224C49458BB}">
                      <c15:showDataLabelsRange val="1"/>
                      <c15:showLeaderLines val="1"/>
                    </c:ext>
                  </c:extLst>
                </c:dLbls>
                <c:cat>
                  <c:numRef>
                    <c:extLst>
                      <c:ext uri="{02D57815-91ED-43cb-92C2-25804820EDAC}">
                        <c15:formulaRef>
                          <c15:sqref>'3. Data Medewerkers'!$C$179:$L$179</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extLst>
                      <c:ext uri="{02D57815-91ED-43cb-92C2-25804820EDAC}">
                        <c15:formulaRef>
                          <c15:sqref>'3. Data Medewerkers'!$C$182:$L$182</c15:sqref>
                        </c15:formulaRef>
                      </c:ext>
                    </c:extLst>
                    <c:numCache>
                      <c:formatCode>0%</c:formatCode>
                      <c:ptCount val="10"/>
                      <c:pt idx="0">
                        <c:v>0</c:v>
                      </c:pt>
                      <c:pt idx="1">
                        <c:v>0</c:v>
                      </c:pt>
                      <c:pt idx="2">
                        <c:v>0</c:v>
                      </c:pt>
                      <c:pt idx="3">
                        <c:v>0</c:v>
                      </c:pt>
                      <c:pt idx="4">
                        <c:v>0</c:v>
                      </c:pt>
                      <c:pt idx="5">
                        <c:v>0</c:v>
                      </c:pt>
                      <c:pt idx="6">
                        <c:v>0</c:v>
                      </c:pt>
                      <c:pt idx="7">
                        <c:v>0</c:v>
                      </c:pt>
                      <c:pt idx="8">
                        <c:v>0</c:v>
                      </c:pt>
                      <c:pt idx="9">
                        <c:v>0</c:v>
                      </c:pt>
                    </c:numCache>
                  </c:numRef>
                </c:val>
                <c:extLst>
                  <c:ext uri="{02D57815-91ED-43cb-92C2-25804820EDAC}">
                    <c15:datalabelsRange>
                      <c15:f>'4. Data Bezoekers'!$C$52:$L$52</c15:f>
                      <c15:dlblRangeCache>
                        <c:ptCount val="10"/>
                        <c:pt idx="0">
                          <c:v>0%</c:v>
                        </c:pt>
                        <c:pt idx="1">
                          <c:v>0%</c:v>
                        </c:pt>
                        <c:pt idx="2">
                          <c:v>0%</c:v>
                        </c:pt>
                        <c:pt idx="3">
                          <c:v>0%</c:v>
                        </c:pt>
                        <c:pt idx="4">
                          <c:v>0%</c:v>
                        </c:pt>
                        <c:pt idx="5">
                          <c:v>0%</c:v>
                        </c:pt>
                        <c:pt idx="6">
                          <c:v>0%</c:v>
                        </c:pt>
                        <c:pt idx="7">
                          <c:v>0%</c:v>
                        </c:pt>
                        <c:pt idx="8">
                          <c:v>0%</c:v>
                        </c:pt>
                        <c:pt idx="9">
                          <c:v>0%</c:v>
                        </c:pt>
                      </c15:dlblRangeCache>
                    </c15:datalabelsRange>
                  </c:ext>
                  <c:ext xmlns:c16="http://schemas.microsoft.com/office/drawing/2014/chart" uri="{C3380CC4-5D6E-409C-BE32-E72D297353CC}">
                    <c16:uniqueId val="{00000016-78C8-40ED-9445-97236AF5286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'3. Data Medewerkers'!$B$184</c15:sqref>
                        </c15:formulaRef>
                      </c:ext>
                    </c:extLst>
                    <c:strCache>
                      <c:ptCount val="1"/>
                      <c:pt idx="0">
                        <c:v>Gemiddelde bezettingsgraad piek</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'3. Data Medewerkers'!$C$179:$L$179</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extLst xmlns:c15="http://schemas.microsoft.com/office/drawing/2012/chart">
                      <c:ext xmlns:c15="http://schemas.microsoft.com/office/drawing/2012/chart" uri="{02D57815-91ED-43cb-92C2-25804820EDAC}">
                        <c15:formulaRef>
                          <c15:sqref>'3. Data Medewerkers'!$C$184:$L$184</c15:sqref>
                        </c15:formulaRef>
                      </c:ext>
                    </c:extLst>
                    <c:numCache>
                      <c:formatCode>0%</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22-78C8-40ED-9445-97236AF52862}"/>
                  </c:ext>
                </c:extLst>
              </c15:ser>
            </c15:filteredBarSeries>
          </c:ext>
        </c:extLst>
      </c:barChart>
      <c:catAx>
        <c:axId val="17782215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pitchFamily="2" charset="0"/>
                <a:ea typeface="+mn-ea"/>
                <a:cs typeface="+mn-cs"/>
              </a:defRPr>
            </a:pPr>
            <a:endParaRPr lang="nl-BE"/>
          </a:p>
        </c:txPr>
        <c:crossAx val="179525919"/>
        <c:crosses val="autoZero"/>
        <c:auto val="1"/>
        <c:lblAlgn val="ctr"/>
        <c:lblOffset val="100"/>
        <c:noMultiLvlLbl val="0"/>
      </c:catAx>
      <c:valAx>
        <c:axId val="179525919"/>
        <c:scaling>
          <c:orientation val="minMax"/>
        </c:scaling>
        <c:delete val="1"/>
        <c:axPos val="l"/>
        <c:majorGridlines>
          <c:spPr>
            <a:ln w="9525" cap="flat" cmpd="sng" algn="ctr">
              <a:solidFill>
                <a:schemeClr val="bg1">
                  <a:lumMod val="95000"/>
                </a:schemeClr>
              </a:solidFill>
              <a:round/>
            </a:ln>
            <a:effectLst/>
          </c:spPr>
        </c:majorGridlines>
        <c:numFmt formatCode="General" sourceLinked="1"/>
        <c:majorTickMark val="none"/>
        <c:minorTickMark val="none"/>
        <c:tickLblPos val="nextTo"/>
        <c:crossAx val="177822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lumMod val="40000"/>
          <a:lumOff val="60000"/>
        </a:schemeClr>
      </a:solidFill>
      <a:round/>
    </a:ln>
    <a:effectLst/>
  </c:spPr>
  <c:txPr>
    <a:bodyPr/>
    <a:lstStyle/>
    <a:p>
      <a:pPr>
        <a:defRPr>
          <a:latin typeface="Nunito" pitchFamily="2" charset="0"/>
        </a:defRPr>
      </a:pPr>
      <a:endParaRPr lang="nl-B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618664552603581E-2"/>
          <c:y val="7.4948918316098137E-2"/>
          <c:w val="0.90654233362040804"/>
          <c:h val="0.79329053164063834"/>
        </c:manualLayout>
      </c:layout>
      <c:barChart>
        <c:barDir val="col"/>
        <c:grouping val="percentStacked"/>
        <c:varyColors val="0"/>
        <c:ser>
          <c:idx val="0"/>
          <c:order val="0"/>
          <c:tx>
            <c:strRef>
              <c:f>'3. Data Medewerkers'!$B$12</c:f>
              <c:strCache>
                <c:ptCount val="1"/>
                <c:pt idx="0">
                  <c:v>Medewerkers hoofdzakelijk op de vestiging (min. 2 dagen per week)</c:v>
                </c:pt>
              </c:strCache>
            </c:strRef>
          </c:tx>
          <c:spPr>
            <a:solidFill>
              <a:srgbClr val="F6B13F"/>
            </a:solidFill>
            <a:ln>
              <a:solidFill>
                <a:srgbClr val="FFFFFF"/>
              </a:solidFill>
            </a:ln>
          </c:spPr>
          <c:invertIfNegative val="0"/>
          <c:dLbls>
            <c:numFmt formatCode="0;\-0;&quot;&quot;"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Medewerkers'!$C$10:$L$10</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Medewerkers'!$C$12:$L$12</c:f>
              <c:numCache>
                <c:formatCode>General</c:formatCode>
                <c:ptCount val="10"/>
              </c:numCache>
            </c:numRef>
          </c:val>
          <c:extLst>
            <c:ext xmlns:c16="http://schemas.microsoft.com/office/drawing/2014/chart" uri="{C3380CC4-5D6E-409C-BE32-E72D297353CC}">
              <c16:uniqueId val="{00000009-31CF-49CD-A564-1F60E956E177}"/>
            </c:ext>
          </c:extLst>
        </c:ser>
        <c:ser>
          <c:idx val="1"/>
          <c:order val="1"/>
          <c:tx>
            <c:strRef>
              <c:f>'3. Data Medewerkers'!$B$13</c:f>
              <c:strCache>
                <c:ptCount val="1"/>
                <c:pt idx="0">
                  <c:v>Medewerkers (bijna) nooit op de vestiging (nooit of 1 dag per week)</c:v>
                </c:pt>
              </c:strCache>
            </c:strRef>
          </c:tx>
          <c:spPr>
            <a:solidFill>
              <a:srgbClr val="ED7D31"/>
            </a:solidFill>
            <a:ln w="9525">
              <a:solidFill>
                <a:srgbClr val="FFFFFF">
                  <a:alpha val="97000"/>
                </a:srgbClr>
              </a:solidFill>
            </a:ln>
          </c:spPr>
          <c:invertIfNegative val="0"/>
          <c:dLbls>
            <c:numFmt formatCode="0;\-0;&quot;&quot;"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Medewerkers'!$C$10:$L$10</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Medewerkers'!$C$13:$L$13</c:f>
              <c:numCache>
                <c:formatCode>General</c:formatCode>
                <c:ptCount val="10"/>
              </c:numCache>
            </c:numRef>
          </c:val>
          <c:extLst>
            <c:ext xmlns:c16="http://schemas.microsoft.com/office/drawing/2014/chart" uri="{C3380CC4-5D6E-409C-BE32-E72D297353CC}">
              <c16:uniqueId val="{00000000-AED2-40BE-B590-0BC30F3CF467}"/>
            </c:ext>
          </c:extLst>
        </c:ser>
        <c:dLbls>
          <c:dLblPos val="ctr"/>
          <c:showLegendKey val="0"/>
          <c:showVal val="1"/>
          <c:showCatName val="0"/>
          <c:showSerName val="0"/>
          <c:showPercent val="0"/>
          <c:showBubbleSize val="0"/>
        </c:dLbls>
        <c:gapWidth val="100"/>
        <c:overlap val="100"/>
        <c:axId val="1717217200"/>
        <c:axId val="1717219600"/>
      </c:barChart>
      <c:catAx>
        <c:axId val="1717217200"/>
        <c:scaling>
          <c:orientation val="minMax"/>
        </c:scaling>
        <c:delete val="0"/>
        <c:axPos val="b"/>
        <c:numFmt formatCode="General" sourceLinked="1"/>
        <c:majorTickMark val="out"/>
        <c:minorTickMark val="none"/>
        <c:tickLblPos val="nextTo"/>
        <c:spPr>
          <a:ln>
            <a:noFill/>
          </a:ln>
        </c:spPr>
        <c:txPr>
          <a:bodyPr/>
          <a:lstStyle/>
          <a:p>
            <a:pPr>
              <a:defRPr sz="900" b="0">
                <a:solidFill>
                  <a:schemeClr val="tx1">
                    <a:lumMod val="75000"/>
                    <a:lumOff val="25000"/>
                  </a:schemeClr>
                </a:solidFill>
                <a:latin typeface="Nunito" pitchFamily="2" charset="0"/>
              </a:defRPr>
            </a:pPr>
            <a:endParaRPr lang="nl-BE"/>
          </a:p>
        </c:txPr>
        <c:crossAx val="1717219600"/>
        <c:crosses val="autoZero"/>
        <c:auto val="1"/>
        <c:lblAlgn val="ctr"/>
        <c:lblOffset val="100"/>
        <c:noMultiLvlLbl val="0"/>
      </c:catAx>
      <c:valAx>
        <c:axId val="1717219600"/>
        <c:scaling>
          <c:orientation val="minMax"/>
        </c:scaling>
        <c:delete val="0"/>
        <c:axPos val="l"/>
        <c:majorGridlines>
          <c:spPr>
            <a:ln>
              <a:solidFill>
                <a:srgbClr val="BFBFBF">
                  <a:lumMod val="20000"/>
                  <a:lumOff val="80000"/>
                </a:srgbClr>
              </a:solidFill>
            </a:ln>
          </c:spPr>
        </c:majorGridlines>
        <c:numFmt formatCode="0%" sourceLinked="1"/>
        <c:majorTickMark val="out"/>
        <c:minorTickMark val="none"/>
        <c:tickLblPos val="nextTo"/>
        <c:spPr>
          <a:ln>
            <a:noFill/>
          </a:ln>
        </c:spPr>
        <c:txPr>
          <a:bodyPr/>
          <a:lstStyle/>
          <a:p>
            <a:pPr>
              <a:defRPr sz="900" b="0">
                <a:solidFill>
                  <a:schemeClr val="tx1">
                    <a:lumMod val="75000"/>
                    <a:lumOff val="25000"/>
                  </a:schemeClr>
                </a:solidFill>
                <a:latin typeface="Nunito" pitchFamily="2" charset="0"/>
              </a:defRPr>
            </a:pPr>
            <a:endParaRPr lang="nl-BE"/>
          </a:p>
        </c:txPr>
        <c:crossAx val="1717217200"/>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rgbClr val="FFFFFF">
          <a:lumMod val="85000"/>
        </a:srgbClr>
      </a:solidFill>
      <a:round/>
    </a:ln>
    <a:effectLst/>
  </c:spPr>
  <c:txPr>
    <a:bodyPr/>
    <a:lstStyle/>
    <a:p>
      <a:pPr algn="ctr">
        <a:defRPr lang="en-US" sz="800" b="1" i="0" u="none" strike="noStrike" kern="1200" baseline="0">
          <a:solidFill>
            <a:schemeClr val="bg1"/>
          </a:solidFill>
          <a:latin typeface="Nunito ExtraBold" pitchFamily="2" charset="0"/>
          <a:ea typeface="+mn-ea"/>
          <a:cs typeface="+mn-cs"/>
        </a:defRPr>
      </a:pPr>
      <a:endParaRPr lang="nl-B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713867154635953E-2"/>
          <c:y val="7.5104181119653987E-2"/>
          <c:w val="0.91683020525054271"/>
          <c:h val="0.80548824251165929"/>
        </c:manualLayout>
      </c:layout>
      <c:barChart>
        <c:barDir val="col"/>
        <c:grouping val="percentStacked"/>
        <c:varyColors val="0"/>
        <c:ser>
          <c:idx val="3"/>
          <c:order val="0"/>
          <c:tx>
            <c:strRef>
              <c:f>'3. Data Medewerkers'!$B$98</c:f>
              <c:strCache>
                <c:ptCount val="1"/>
                <c:pt idx="0">
                  <c:v>Thuiswerk</c:v>
                </c:pt>
              </c:strCache>
            </c:strRef>
          </c:tx>
          <c:spPr>
            <a:solidFill>
              <a:srgbClr val="F6B13F"/>
            </a:solidFill>
            <a:ln w="9525">
              <a:solidFill>
                <a:srgbClr val="FFFFFF"/>
              </a:solidFill>
            </a:ln>
          </c:spPr>
          <c:invertIfNegative val="0"/>
          <c:dLbls>
            <c:numFmt formatCode="0;\-0;&quot;&quot;"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Medewerkers'!$C$96:$L$96</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Medewerkers'!$C$98:$L$98</c:f>
              <c:numCache>
                <c:formatCode>General</c:formatCode>
                <c:ptCount val="10"/>
              </c:numCache>
            </c:numRef>
          </c:val>
          <c:extLst>
            <c:ext xmlns:c16="http://schemas.microsoft.com/office/drawing/2014/chart" uri="{C3380CC4-5D6E-409C-BE32-E72D297353CC}">
              <c16:uniqueId val="{0000000B-31CF-49CD-A564-1F60E956E177}"/>
            </c:ext>
          </c:extLst>
        </c:ser>
        <c:ser>
          <c:idx val="0"/>
          <c:order val="1"/>
          <c:tx>
            <c:strRef>
              <c:f>'3. Data Medewerkers'!$B$99</c:f>
              <c:strCache>
                <c:ptCount val="1"/>
                <c:pt idx="0">
                  <c:v>Telewerk (ander dan thuis)</c:v>
                </c:pt>
              </c:strCache>
            </c:strRef>
          </c:tx>
          <c:spPr>
            <a:solidFill>
              <a:srgbClr val="ED7D31"/>
            </a:solidFill>
            <a:ln>
              <a:solidFill>
                <a:srgbClr val="FFFFFF"/>
              </a:solidFill>
            </a:ln>
          </c:spPr>
          <c:invertIfNegative val="0"/>
          <c:dLbls>
            <c:numFmt formatCode="0;\-0;&quot;&quot;"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Medewerkers'!$C$96:$L$96</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Medewerkers'!$C$99:$L$99</c:f>
              <c:numCache>
                <c:formatCode>General</c:formatCode>
                <c:ptCount val="10"/>
              </c:numCache>
            </c:numRef>
          </c:val>
          <c:extLst>
            <c:ext xmlns:c16="http://schemas.microsoft.com/office/drawing/2014/chart" uri="{C3380CC4-5D6E-409C-BE32-E72D297353CC}">
              <c16:uniqueId val="{00000000-E67F-480A-89A0-700082B2CB9A}"/>
            </c:ext>
          </c:extLst>
        </c:ser>
        <c:ser>
          <c:idx val="1"/>
          <c:order val="2"/>
          <c:tx>
            <c:strRef>
              <c:f>'3. Data Medewerkers'!$B$100</c:f>
              <c:strCache>
                <c:ptCount val="1"/>
                <c:pt idx="0">
                  <c:v>Op verplaatsing</c:v>
                </c:pt>
              </c:strCache>
            </c:strRef>
          </c:tx>
          <c:spPr>
            <a:solidFill>
              <a:srgbClr val="466A68"/>
            </a:solidFill>
            <a:ln>
              <a:solidFill>
                <a:srgbClr val="FFFFFF"/>
              </a:solidFill>
            </a:ln>
          </c:spPr>
          <c:invertIfNegative val="0"/>
          <c:dLbls>
            <c:numFmt formatCode="0;\-0;&quot;&quot;"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Medewerkers'!$C$96:$L$96</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Medewerkers'!$C$100:$L$100</c:f>
              <c:numCache>
                <c:formatCode>General</c:formatCode>
                <c:ptCount val="10"/>
              </c:numCache>
            </c:numRef>
          </c:val>
          <c:extLst>
            <c:ext xmlns:c16="http://schemas.microsoft.com/office/drawing/2014/chart" uri="{C3380CC4-5D6E-409C-BE32-E72D297353CC}">
              <c16:uniqueId val="{00000001-E67F-480A-89A0-700082B2CB9A}"/>
            </c:ext>
          </c:extLst>
        </c:ser>
        <c:ser>
          <c:idx val="2"/>
          <c:order val="3"/>
          <c:tx>
            <c:strRef>
              <c:f>'3. Data Medewerkers'!$B$101</c:f>
              <c:strCache>
                <c:ptCount val="1"/>
                <c:pt idx="0">
                  <c:v>Ander</c:v>
                </c:pt>
              </c:strCache>
            </c:strRef>
          </c:tx>
          <c:spPr>
            <a:solidFill>
              <a:srgbClr val="FFFFFF">
                <a:lumMod val="85000"/>
              </a:srgbClr>
            </a:solidFill>
            <a:ln>
              <a:solidFill>
                <a:srgbClr val="FFFFFF"/>
              </a:solidFill>
            </a:ln>
          </c:spPr>
          <c:invertIfNegative val="0"/>
          <c:dLbls>
            <c:numFmt formatCode="0;\-0;&quot;&quot;" sourceLinked="0"/>
            <c:spPr>
              <a:noFill/>
              <a:ln>
                <a:noFill/>
              </a:ln>
              <a:effectLst/>
            </c:spPr>
            <c:txPr>
              <a:bodyPr wrap="square" lIns="38100" tIns="19050" rIns="38100" bIns="19050" anchor="ctr">
                <a:spAutoFit/>
              </a:bodyPr>
              <a:lstStyle/>
              <a:p>
                <a:pPr>
                  <a:defRPr>
                    <a:solidFill>
                      <a:schemeClr val="bg1"/>
                    </a:solidFill>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Medewerkers'!$C$96:$L$96</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Medewerkers'!$C$101:$L$101</c:f>
              <c:numCache>
                <c:formatCode>General</c:formatCode>
                <c:ptCount val="10"/>
              </c:numCache>
            </c:numRef>
          </c:val>
          <c:extLst>
            <c:ext xmlns:c16="http://schemas.microsoft.com/office/drawing/2014/chart" uri="{C3380CC4-5D6E-409C-BE32-E72D297353CC}">
              <c16:uniqueId val="{00000002-E67F-480A-89A0-700082B2CB9A}"/>
            </c:ext>
          </c:extLst>
        </c:ser>
        <c:dLbls>
          <c:dLblPos val="ctr"/>
          <c:showLegendKey val="0"/>
          <c:showVal val="1"/>
          <c:showCatName val="0"/>
          <c:showSerName val="0"/>
          <c:showPercent val="0"/>
          <c:showBubbleSize val="0"/>
        </c:dLbls>
        <c:gapWidth val="100"/>
        <c:overlap val="100"/>
        <c:axId val="1717217200"/>
        <c:axId val="1717219600"/>
      </c:barChart>
      <c:catAx>
        <c:axId val="1717217200"/>
        <c:scaling>
          <c:orientation val="minMax"/>
        </c:scaling>
        <c:delete val="0"/>
        <c:axPos val="b"/>
        <c:numFmt formatCode="General" sourceLinked="1"/>
        <c:majorTickMark val="out"/>
        <c:minorTickMark val="none"/>
        <c:tickLblPos val="nextTo"/>
        <c:spPr>
          <a:ln>
            <a:noFill/>
          </a:ln>
        </c:spPr>
        <c:txPr>
          <a:bodyPr/>
          <a:lstStyle/>
          <a:p>
            <a:pPr>
              <a:defRPr sz="900" b="0">
                <a:solidFill>
                  <a:schemeClr val="tx1">
                    <a:lumMod val="75000"/>
                    <a:lumOff val="25000"/>
                  </a:schemeClr>
                </a:solidFill>
                <a:latin typeface="Nunito" pitchFamily="2" charset="0"/>
              </a:defRPr>
            </a:pPr>
            <a:endParaRPr lang="nl-BE"/>
          </a:p>
        </c:txPr>
        <c:crossAx val="1717219600"/>
        <c:crosses val="autoZero"/>
        <c:auto val="1"/>
        <c:lblAlgn val="ctr"/>
        <c:lblOffset val="100"/>
        <c:noMultiLvlLbl val="0"/>
      </c:catAx>
      <c:valAx>
        <c:axId val="1717219600"/>
        <c:scaling>
          <c:orientation val="minMax"/>
        </c:scaling>
        <c:delete val="0"/>
        <c:axPos val="l"/>
        <c:majorGridlines>
          <c:spPr>
            <a:ln>
              <a:solidFill>
                <a:srgbClr val="FFFFFF">
                  <a:lumMod val="95000"/>
                </a:srgbClr>
              </a:solidFill>
            </a:ln>
          </c:spPr>
        </c:majorGridlines>
        <c:numFmt formatCode="0%" sourceLinked="1"/>
        <c:majorTickMark val="out"/>
        <c:minorTickMark val="none"/>
        <c:tickLblPos val="nextTo"/>
        <c:spPr>
          <a:ln>
            <a:noFill/>
          </a:ln>
        </c:spPr>
        <c:txPr>
          <a:bodyPr/>
          <a:lstStyle/>
          <a:p>
            <a:pPr>
              <a:defRPr sz="900" b="0">
                <a:solidFill>
                  <a:schemeClr val="tx1">
                    <a:lumMod val="75000"/>
                    <a:lumOff val="25000"/>
                  </a:schemeClr>
                </a:solidFill>
                <a:latin typeface="Nunito" pitchFamily="2" charset="0"/>
              </a:defRPr>
            </a:pPr>
            <a:endParaRPr lang="nl-BE"/>
          </a:p>
        </c:txPr>
        <c:crossAx val="1717217200"/>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rgbClr val="FFFFFF">
          <a:lumMod val="85000"/>
        </a:srgbClr>
      </a:solidFill>
      <a:round/>
    </a:ln>
    <a:effectLst/>
  </c:spPr>
  <c:txPr>
    <a:bodyPr/>
    <a:lstStyle/>
    <a:p>
      <a:pPr algn="ctr">
        <a:defRPr lang="en-US" sz="800" b="1" i="0" u="none" strike="noStrike" kern="1200" baseline="0">
          <a:solidFill>
            <a:schemeClr val="bg1"/>
          </a:solidFill>
          <a:latin typeface="Nunito ExtraBold" pitchFamily="2" charset="0"/>
          <a:ea typeface="+mn-ea"/>
          <a:cs typeface="+mn-cs"/>
        </a:defRPr>
      </a:pPr>
      <a:endParaRPr lang="nl-B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68550208301066E-2"/>
          <c:y val="0.10825172670636447"/>
          <c:w val="0.82470303850512383"/>
          <c:h val="0.74918995901726448"/>
        </c:manualLayout>
      </c:layout>
      <c:barChart>
        <c:barDir val="col"/>
        <c:grouping val="percentStacked"/>
        <c:varyColors val="0"/>
        <c:ser>
          <c:idx val="11"/>
          <c:order val="11"/>
          <c:tx>
            <c:strRef>
              <c:f>'3. Data Medewerkers'!$B$42</c:f>
              <c:strCache>
                <c:ptCount val="1"/>
                <c:pt idx="0">
                  <c:v>Niet duurzaam %</c:v>
                </c:pt>
              </c:strCache>
            </c:strRef>
          </c:tx>
          <c:spPr>
            <a:noFill/>
            <a:ln w="9525">
              <a:solidFill>
                <a:schemeClr val="bg1"/>
              </a:solidFill>
            </a:ln>
          </c:spPr>
          <c:invertIfNegative val="0"/>
          <c:cat>
            <c:strRef>
              <c:f>'3. Data Medewerkers'!$M$26</c:f>
              <c:strCache>
                <c:ptCount val="1"/>
                <c:pt idx="0">
                  <c:v>2025
Ambitie</c:v>
                </c:pt>
              </c:strCache>
            </c:strRef>
          </c:cat>
          <c:val>
            <c:numRef>
              <c:f>'3. Data Medewerkers'!$M$42</c:f>
              <c:numCache>
                <c:formatCode>0%</c:formatCode>
                <c:ptCount val="1"/>
                <c:pt idx="0">
                  <c:v>0</c:v>
                </c:pt>
              </c:numCache>
            </c:numRef>
          </c:val>
          <c:extLst>
            <c:ext xmlns:c16="http://schemas.microsoft.com/office/drawing/2014/chart" uri="{C3380CC4-5D6E-409C-BE32-E72D297353CC}">
              <c16:uniqueId val="{00000020-355C-43DF-A6AB-653BF52777E5}"/>
            </c:ext>
          </c:extLst>
        </c:ser>
        <c:ser>
          <c:idx val="12"/>
          <c:order val="12"/>
          <c:tx>
            <c:strRef>
              <c:f>'3. Data Medewerkers'!$B$43</c:f>
              <c:strCache>
                <c:ptCount val="1"/>
                <c:pt idx="0">
                  <c:v>Duurzaam % </c:v>
                </c:pt>
              </c:strCache>
            </c:strRef>
          </c:tx>
          <c:spPr>
            <a:solidFill>
              <a:schemeClr val="accent1">
                <a:lumMod val="60000"/>
                <a:lumOff val="40000"/>
              </a:schemeClr>
            </a:solidFill>
            <a:ln w="9525">
              <a:solidFill>
                <a:schemeClr val="bg1"/>
              </a:solidFill>
            </a:ln>
          </c:spPr>
          <c:invertIfNegative val="0"/>
          <c:dLbls>
            <c:dLbl>
              <c:idx val="0"/>
              <c:numFmt formatCode="0%;\-0%;&quot;&quot;" sourceLinked="0"/>
              <c:spPr>
                <a:noFill/>
                <a:ln>
                  <a:noFill/>
                </a:ln>
                <a:effectLst/>
              </c:spPr>
              <c:txPr>
                <a:bodyPr wrap="square" lIns="38100" tIns="19050" rIns="38100" bIns="19050" anchor="ctr" anchorCtr="0">
                  <a:noAutofit/>
                </a:bodyPr>
                <a:lstStyle/>
                <a:p>
                  <a:pPr algn="r">
                    <a:defRPr sz="800">
                      <a:solidFill>
                        <a:schemeClr val="tx1">
                          <a:lumMod val="75000"/>
                          <a:lumOff val="25000"/>
                        </a:schemeClr>
                      </a:solidFill>
                      <a:latin typeface="Nunito ExtraBold" pitchFamily="2" charset="0"/>
                    </a:defRPr>
                  </a:pPr>
                  <a:endParaRPr lang="nl-BE"/>
                </a:p>
              </c:txPr>
              <c:dLblPos val="inEnd"/>
              <c:showLegendKey val="0"/>
              <c:showVal val="1"/>
              <c:showCatName val="0"/>
              <c:showSerName val="0"/>
              <c:showPercent val="0"/>
              <c:showBubbleSize val="0"/>
              <c:extLst>
                <c:ext xmlns:c15="http://schemas.microsoft.com/office/drawing/2012/chart" uri="{CE6537A1-D6FC-4f65-9D91-7224C49458BB}">
                  <c15:layout>
                    <c:manualLayout>
                      <c:w val="0.57291775313191717"/>
                      <c:h val="5.2362199102126084E-2"/>
                    </c:manualLayout>
                  </c15:layout>
                </c:ext>
                <c:ext xmlns:c16="http://schemas.microsoft.com/office/drawing/2014/chart" uri="{C3380CC4-5D6E-409C-BE32-E72D297353CC}">
                  <c16:uniqueId val="{00000000-7DA7-4A28-A988-9F6B40AF16EA}"/>
                </c:ext>
              </c:extLst>
            </c:dLbl>
            <c:numFmt formatCode="0%;\-0%;&quot;&quot;" sourceLinked="0"/>
            <c:spPr>
              <a:noFill/>
              <a:ln>
                <a:noFill/>
              </a:ln>
              <a:effectLst/>
            </c:spPr>
            <c:txPr>
              <a:bodyPr wrap="square" lIns="38100" tIns="19050" rIns="38100" bIns="19050" anchor="ctr">
                <a:spAutoFit/>
              </a:bodyPr>
              <a:lstStyle/>
              <a:p>
                <a:pPr>
                  <a:defRPr sz="800">
                    <a:solidFill>
                      <a:schemeClr val="tx1">
                        <a:lumMod val="75000"/>
                        <a:lumOff val="25000"/>
                      </a:schemeClr>
                    </a:solidFill>
                    <a:latin typeface="Nunito ExtraBold" pitchFamily="2" charset="0"/>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Medewerkers'!$M$26</c:f>
              <c:strCache>
                <c:ptCount val="1"/>
                <c:pt idx="0">
                  <c:v>2025
Ambitie</c:v>
                </c:pt>
              </c:strCache>
            </c:strRef>
          </c:cat>
          <c:val>
            <c:numRef>
              <c:f>'3. Data Medewerkers'!$M$43</c:f>
              <c:numCache>
                <c:formatCode>0%</c:formatCode>
                <c:ptCount val="1"/>
                <c:pt idx="0">
                  <c:v>0</c:v>
                </c:pt>
              </c:numCache>
            </c:numRef>
          </c:val>
          <c:extLst>
            <c:ext xmlns:c16="http://schemas.microsoft.com/office/drawing/2014/chart" uri="{C3380CC4-5D6E-409C-BE32-E72D297353CC}">
              <c16:uniqueId val="{00000001-7FB5-46F6-B392-145DDC1112A2}"/>
            </c:ext>
          </c:extLst>
        </c:ser>
        <c:dLbls>
          <c:showLegendKey val="0"/>
          <c:showVal val="0"/>
          <c:showCatName val="0"/>
          <c:showSerName val="0"/>
          <c:showPercent val="0"/>
          <c:showBubbleSize val="0"/>
        </c:dLbls>
        <c:gapWidth val="107"/>
        <c:overlap val="-100"/>
        <c:axId val="714203071"/>
        <c:axId val="1077504527"/>
      </c:barChart>
      <c:barChart>
        <c:barDir val="col"/>
        <c:grouping val="percentStacked"/>
        <c:varyColors val="0"/>
        <c:ser>
          <c:idx val="1"/>
          <c:order val="0"/>
          <c:tx>
            <c:strRef>
              <c:f>'3. Data Medewerkers'!$B$29</c:f>
              <c:strCache>
                <c:ptCount val="1"/>
                <c:pt idx="0">
                  <c:v>Bedrijfswagen</c:v>
                </c:pt>
              </c:strCache>
            </c:strRef>
          </c:tx>
          <c:spPr>
            <a:solidFill>
              <a:srgbClr val="800080"/>
            </a:solidFill>
            <a:ln>
              <a:solidFill>
                <a:schemeClr val="bg1"/>
              </a:solidFill>
            </a:ln>
          </c:spPr>
          <c:invertIfNegative val="0"/>
          <c:dLbls>
            <c:dLbl>
              <c:idx val="0"/>
              <c:layout>
                <c:manualLayout>
                  <c:x val="5.5914526814470696E-7"/>
                  <c:y val="0"/>
                </c:manualLayout>
              </c:layout>
              <c:numFmt formatCode="0%;\-0%;&quot;&quot;" sourceLinked="0"/>
              <c:spPr>
                <a:noFill/>
                <a:ln>
                  <a:noFill/>
                </a:ln>
                <a:effectLst/>
              </c:spPr>
              <c:txPr>
                <a:bodyPr wrap="none" lIns="38100" tIns="19050" rIns="38100" bIns="19050" anchor="ctr" anchorCtr="0">
                  <a:no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extLst>
                <c:ext xmlns:c15="http://schemas.microsoft.com/office/drawing/2012/chart" uri="{CE6537A1-D6FC-4f65-9D91-7224C49458BB}">
                  <c15:layout>
                    <c:manualLayout>
                      <c:w val="0.29294627061289025"/>
                      <c:h val="0.11586189363557466"/>
                    </c:manualLayout>
                  </c15:layout>
                </c:ext>
                <c:ext xmlns:c16="http://schemas.microsoft.com/office/drawing/2014/chart" uri="{C3380CC4-5D6E-409C-BE32-E72D297353CC}">
                  <c16:uniqueId val="{00000036-0842-4F36-99B7-59DE1397628B}"/>
                </c:ext>
              </c:extLst>
            </c:dLbl>
            <c:numFmt formatCode="0%;\-0%;&quot;&quot;" sourceLinked="0"/>
            <c:spPr>
              <a:noFill/>
              <a:ln>
                <a:noFill/>
              </a:ln>
              <a:effectLst/>
            </c:spPr>
            <c:txPr>
              <a:bodyPr wrap="non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 Data Medewerkers'!$M$26</c:f>
              <c:strCache>
                <c:ptCount val="1"/>
                <c:pt idx="0">
                  <c:v>2025
Ambitie</c:v>
                </c:pt>
              </c:strCache>
            </c:strRef>
          </c:cat>
          <c:val>
            <c:numRef>
              <c:f>'3. Data Medewerkers'!$M$29</c:f>
              <c:numCache>
                <c:formatCode>0%</c:formatCode>
                <c:ptCount val="1"/>
              </c:numCache>
            </c:numRef>
          </c:val>
          <c:extLst>
            <c:ext xmlns:c16="http://schemas.microsoft.com/office/drawing/2014/chart" uri="{C3380CC4-5D6E-409C-BE32-E72D297353CC}">
              <c16:uniqueId val="{0000002C-0842-4F36-99B7-59DE1397628B}"/>
            </c:ext>
          </c:extLst>
        </c:ser>
        <c:ser>
          <c:idx val="2"/>
          <c:order val="1"/>
          <c:tx>
            <c:strRef>
              <c:f>'3. Data Medewerkers'!$B$30</c:f>
              <c:strCache>
                <c:ptCount val="1"/>
                <c:pt idx="0">
                  <c:v>Eigen wagen</c:v>
                </c:pt>
              </c:strCache>
            </c:strRef>
          </c:tx>
          <c:spPr>
            <a:solidFill>
              <a:schemeClr val="accent4"/>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 Data Medewerkers'!$M$26</c:f>
              <c:strCache>
                <c:ptCount val="1"/>
                <c:pt idx="0">
                  <c:v>2025
Ambitie</c:v>
                </c:pt>
              </c:strCache>
            </c:strRef>
          </c:cat>
          <c:val>
            <c:numRef>
              <c:f>'3. Data Medewerkers'!$M$30</c:f>
              <c:numCache>
                <c:formatCode>0%</c:formatCode>
                <c:ptCount val="1"/>
              </c:numCache>
            </c:numRef>
          </c:val>
          <c:extLst>
            <c:ext xmlns:c16="http://schemas.microsoft.com/office/drawing/2014/chart" uri="{C3380CC4-5D6E-409C-BE32-E72D297353CC}">
              <c16:uniqueId val="{0000002D-0842-4F36-99B7-59DE1397628B}"/>
            </c:ext>
          </c:extLst>
        </c:ser>
        <c:ser>
          <c:idx val="3"/>
          <c:order val="2"/>
          <c:tx>
            <c:strRef>
              <c:f>'3. Data Medewerkers'!$B$31</c:f>
              <c:strCache>
                <c:ptCount val="1"/>
                <c:pt idx="0">
                  <c:v>Motor-/bromfiets</c:v>
                </c:pt>
              </c:strCache>
            </c:strRef>
          </c:tx>
          <c:spPr>
            <a:solidFill>
              <a:schemeClr val="accent2"/>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 Data Medewerkers'!$M$26</c:f>
              <c:strCache>
                <c:ptCount val="1"/>
                <c:pt idx="0">
                  <c:v>2025
Ambitie</c:v>
                </c:pt>
              </c:strCache>
            </c:strRef>
          </c:cat>
          <c:val>
            <c:numRef>
              <c:f>'3. Data Medewerkers'!$M$31</c:f>
              <c:numCache>
                <c:formatCode>0%</c:formatCode>
                <c:ptCount val="1"/>
              </c:numCache>
            </c:numRef>
          </c:val>
          <c:extLst>
            <c:ext xmlns:c16="http://schemas.microsoft.com/office/drawing/2014/chart" uri="{C3380CC4-5D6E-409C-BE32-E72D297353CC}">
              <c16:uniqueId val="{0000002E-0842-4F36-99B7-59DE1397628B}"/>
            </c:ext>
          </c:extLst>
        </c:ser>
        <c:ser>
          <c:idx val="4"/>
          <c:order val="3"/>
          <c:tx>
            <c:strRef>
              <c:f>'3. Data Medewerkers'!$B$32</c:f>
              <c:strCache>
                <c:ptCount val="1"/>
                <c:pt idx="0">
                  <c:v>Carpool</c:v>
                </c:pt>
              </c:strCache>
            </c:strRef>
          </c:tx>
          <c:spPr>
            <a:solidFill>
              <a:srgbClr val="FF8080"/>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 Data Medewerkers'!$M$26</c:f>
              <c:strCache>
                <c:ptCount val="1"/>
                <c:pt idx="0">
                  <c:v>2025
Ambitie</c:v>
                </c:pt>
              </c:strCache>
            </c:strRef>
          </c:cat>
          <c:val>
            <c:numRef>
              <c:f>'3. Data Medewerkers'!$M$32</c:f>
              <c:numCache>
                <c:formatCode>0%</c:formatCode>
                <c:ptCount val="1"/>
              </c:numCache>
            </c:numRef>
          </c:val>
          <c:extLst>
            <c:ext xmlns:c16="http://schemas.microsoft.com/office/drawing/2014/chart" uri="{C3380CC4-5D6E-409C-BE32-E72D297353CC}">
              <c16:uniqueId val="{0000002F-0842-4F36-99B7-59DE1397628B}"/>
            </c:ext>
          </c:extLst>
        </c:ser>
        <c:ser>
          <c:idx val="5"/>
          <c:order val="4"/>
          <c:tx>
            <c:strRef>
              <c:f>'3. Data Medewerkers'!$B$33</c:f>
              <c:strCache>
                <c:ptCount val="1"/>
                <c:pt idx="0">
                  <c:v>Trein</c:v>
                </c:pt>
              </c:strCache>
            </c:strRef>
          </c:tx>
          <c:spPr>
            <a:solidFill>
              <a:srgbClr val="00B0F0"/>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 Data Medewerkers'!$M$26</c:f>
              <c:strCache>
                <c:ptCount val="1"/>
                <c:pt idx="0">
                  <c:v>2025
Ambitie</c:v>
                </c:pt>
              </c:strCache>
            </c:strRef>
          </c:cat>
          <c:val>
            <c:numRef>
              <c:f>'3. Data Medewerkers'!$M$33</c:f>
              <c:numCache>
                <c:formatCode>0%</c:formatCode>
                <c:ptCount val="1"/>
              </c:numCache>
            </c:numRef>
          </c:val>
          <c:extLst>
            <c:ext xmlns:c16="http://schemas.microsoft.com/office/drawing/2014/chart" uri="{C3380CC4-5D6E-409C-BE32-E72D297353CC}">
              <c16:uniqueId val="{00000030-0842-4F36-99B7-59DE1397628B}"/>
            </c:ext>
          </c:extLst>
        </c:ser>
        <c:ser>
          <c:idx val="6"/>
          <c:order val="5"/>
          <c:tx>
            <c:strRef>
              <c:f>'3. Data Medewerkers'!$B$34</c:f>
              <c:strCache>
                <c:ptCount val="1"/>
                <c:pt idx="0">
                  <c:v>Bus/tram</c:v>
                </c:pt>
              </c:strCache>
            </c:strRef>
          </c:tx>
          <c:spPr>
            <a:solidFill>
              <a:schemeClr val="accent5"/>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 Data Medewerkers'!$M$26</c:f>
              <c:strCache>
                <c:ptCount val="1"/>
                <c:pt idx="0">
                  <c:v>2025
Ambitie</c:v>
                </c:pt>
              </c:strCache>
            </c:strRef>
          </c:cat>
          <c:val>
            <c:numRef>
              <c:f>'3. Data Medewerkers'!$M$34</c:f>
              <c:numCache>
                <c:formatCode>0%</c:formatCode>
                <c:ptCount val="1"/>
              </c:numCache>
            </c:numRef>
          </c:val>
          <c:extLst>
            <c:ext xmlns:c16="http://schemas.microsoft.com/office/drawing/2014/chart" uri="{C3380CC4-5D6E-409C-BE32-E72D297353CC}">
              <c16:uniqueId val="{00000031-0842-4F36-99B7-59DE1397628B}"/>
            </c:ext>
          </c:extLst>
        </c:ser>
        <c:ser>
          <c:idx val="7"/>
          <c:order val="6"/>
          <c:tx>
            <c:strRef>
              <c:f>'3. Data Medewerkers'!$B$35</c:f>
              <c:strCache>
                <c:ptCount val="1"/>
                <c:pt idx="0">
                  <c:v>Speedpedelec</c:v>
                </c:pt>
              </c:strCache>
            </c:strRef>
          </c:tx>
          <c:spPr>
            <a:solidFill>
              <a:srgbClr val="334E4C"/>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 Data Medewerkers'!$M$26</c:f>
              <c:strCache>
                <c:ptCount val="1"/>
                <c:pt idx="0">
                  <c:v>2025
Ambitie</c:v>
                </c:pt>
              </c:strCache>
            </c:strRef>
          </c:cat>
          <c:val>
            <c:numRef>
              <c:f>'3. Data Medewerkers'!$M$35</c:f>
              <c:numCache>
                <c:formatCode>0%</c:formatCode>
                <c:ptCount val="1"/>
              </c:numCache>
            </c:numRef>
          </c:val>
          <c:extLst>
            <c:ext xmlns:c16="http://schemas.microsoft.com/office/drawing/2014/chart" uri="{C3380CC4-5D6E-409C-BE32-E72D297353CC}">
              <c16:uniqueId val="{00000032-0842-4F36-99B7-59DE1397628B}"/>
            </c:ext>
          </c:extLst>
        </c:ser>
        <c:ser>
          <c:idx val="8"/>
          <c:order val="7"/>
          <c:tx>
            <c:strRef>
              <c:f>'3. Data Medewerkers'!$B$36</c:f>
              <c:strCache>
                <c:ptCount val="1"/>
                <c:pt idx="0">
                  <c:v>Elektrische fiets</c:v>
                </c:pt>
              </c:strCache>
            </c:strRef>
          </c:tx>
          <c:spPr>
            <a:solidFill>
              <a:srgbClr val="3A7831"/>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 Data Medewerkers'!$M$26</c:f>
              <c:strCache>
                <c:ptCount val="1"/>
                <c:pt idx="0">
                  <c:v>2025
Ambitie</c:v>
                </c:pt>
              </c:strCache>
            </c:strRef>
          </c:cat>
          <c:val>
            <c:numRef>
              <c:f>'3. Data Medewerkers'!$M$36</c:f>
              <c:numCache>
                <c:formatCode>0%</c:formatCode>
                <c:ptCount val="1"/>
              </c:numCache>
            </c:numRef>
          </c:val>
          <c:extLst>
            <c:ext xmlns:c16="http://schemas.microsoft.com/office/drawing/2014/chart" uri="{C3380CC4-5D6E-409C-BE32-E72D297353CC}">
              <c16:uniqueId val="{00000033-0842-4F36-99B7-59DE1397628B}"/>
            </c:ext>
          </c:extLst>
        </c:ser>
        <c:ser>
          <c:idx val="9"/>
          <c:order val="8"/>
          <c:tx>
            <c:strRef>
              <c:f>'3. Data Medewerkers'!$B$37</c:f>
              <c:strCache>
                <c:ptCount val="1"/>
                <c:pt idx="0">
                  <c:v>Fiets</c:v>
                </c:pt>
              </c:strCache>
            </c:strRef>
          </c:tx>
          <c:spPr>
            <a:solidFill>
              <a:srgbClr val="77C46E"/>
            </a:solidFill>
            <a:ln>
              <a:solidFill>
                <a:schemeClr val="bg1"/>
              </a:solidFill>
            </a:ln>
          </c:spPr>
          <c:invertIfNegative val="0"/>
          <c:dLbls>
            <c:numFmt formatCode="0%;\-0%;&quot;&quot;" sourceLinked="0"/>
            <c:spPr>
              <a:noFill/>
              <a:ln>
                <a:noFill/>
              </a:ln>
              <a:effectLst/>
            </c:spPr>
            <c:txPr>
              <a:bodyPr wrap="non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 Data Medewerkers'!$M$26</c:f>
              <c:strCache>
                <c:ptCount val="1"/>
                <c:pt idx="0">
                  <c:v>2025
Ambitie</c:v>
                </c:pt>
              </c:strCache>
            </c:strRef>
          </c:cat>
          <c:val>
            <c:numRef>
              <c:f>'3. Data Medewerkers'!$M$37</c:f>
              <c:numCache>
                <c:formatCode>0%</c:formatCode>
                <c:ptCount val="1"/>
              </c:numCache>
            </c:numRef>
          </c:val>
          <c:extLst>
            <c:ext xmlns:c16="http://schemas.microsoft.com/office/drawing/2014/chart" uri="{C3380CC4-5D6E-409C-BE32-E72D297353CC}">
              <c16:uniqueId val="{00000034-0842-4F36-99B7-59DE1397628B}"/>
            </c:ext>
          </c:extLst>
        </c:ser>
        <c:ser>
          <c:idx val="10"/>
          <c:order val="9"/>
          <c:tx>
            <c:strRef>
              <c:f>'3. Data Medewerkers'!$B$38</c:f>
              <c:strCache>
                <c:ptCount val="1"/>
                <c:pt idx="0">
                  <c:v>Te voet</c:v>
                </c:pt>
              </c:strCache>
            </c:strRef>
          </c:tx>
          <c:spPr>
            <a:solidFill>
              <a:srgbClr val="BFBFBF"/>
            </a:solidFill>
            <a:ln>
              <a:solidFill>
                <a:schemeClr val="bg1"/>
              </a:solidFill>
            </a:ln>
          </c:spPr>
          <c:invertIfNegative val="0"/>
          <c:dPt>
            <c:idx val="0"/>
            <c:invertIfNegative val="0"/>
            <c:bubble3D val="0"/>
            <c:spPr>
              <a:solidFill>
                <a:srgbClr val="BCE2B8"/>
              </a:solidFill>
              <a:ln>
                <a:solidFill>
                  <a:schemeClr val="bg1"/>
                </a:solidFill>
              </a:ln>
            </c:spPr>
            <c:extLst>
              <c:ext xmlns:c16="http://schemas.microsoft.com/office/drawing/2014/chart" uri="{C3380CC4-5D6E-409C-BE32-E72D297353CC}">
                <c16:uniqueId val="{00000038-0842-4F36-99B7-59DE1397628B}"/>
              </c:ext>
            </c:extLst>
          </c:dPt>
          <c:dLbls>
            <c:dLbl>
              <c:idx val="0"/>
              <c:tx>
                <c:rich>
                  <a:bodyPr wrap="square" lIns="38100" tIns="19050" rIns="38100" bIns="19050" anchor="ctr" anchorCtr="0">
                    <a:noAutofit/>
                  </a:bodyPr>
                  <a:lstStyle/>
                  <a:p>
                    <a:pPr algn="ctr">
                      <a:defRPr lang="en-US" sz="800" b="1" i="0" u="none" strike="noStrike" kern="1200" baseline="0">
                        <a:solidFill>
                          <a:schemeClr val="bg1"/>
                        </a:solidFill>
                        <a:latin typeface="Nunito ExtraBold" pitchFamily="2" charset="0"/>
                        <a:ea typeface="+mn-ea"/>
                        <a:cs typeface="+mn-cs"/>
                      </a:defRPr>
                    </a:pPr>
                    <a:fld id="{0A2ECF83-C81E-46D9-B704-2AFD9CBDA088}" type="VALUE">
                      <a:rPr lang="en-US" sz="800" b="1" i="0" u="none" strike="noStrike" kern="1200" baseline="0">
                        <a:solidFill>
                          <a:schemeClr val="bg1"/>
                        </a:solidFill>
                        <a:latin typeface="Nunito ExtraBold" pitchFamily="2" charset="0"/>
                        <a:ea typeface="+mn-ea"/>
                        <a:cs typeface="+mn-cs"/>
                      </a:rPr>
                      <a:pPr algn="ctr">
                        <a:defRPr lang="en-US" sz="800" b="1" i="0" u="none" strike="noStrike" kern="1200" baseline="0">
                          <a:solidFill>
                            <a:schemeClr val="bg1"/>
                          </a:solidFill>
                          <a:latin typeface="Nunito ExtraBold" pitchFamily="2" charset="0"/>
                          <a:ea typeface="+mn-ea"/>
                          <a:cs typeface="+mn-cs"/>
                        </a:defRPr>
                      </a:pPr>
                      <a:t>[WAARDE]</a:t>
                    </a:fld>
                    <a:endParaRPr lang="nl-BE"/>
                  </a:p>
                </c:rich>
              </c:tx>
              <c:numFmt formatCode="0%;\-0%;&quot;&quot;"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0.34611885640116352"/>
                      <c:h val="6.6118174718878875E-2"/>
                    </c:manualLayout>
                  </c15:layout>
                  <c15:dlblFieldTable/>
                  <c15:showDataLabelsRange val="0"/>
                </c:ext>
                <c:ext xmlns:c16="http://schemas.microsoft.com/office/drawing/2014/chart" uri="{C3380CC4-5D6E-409C-BE32-E72D297353CC}">
                  <c16:uniqueId val="{00000038-0842-4F36-99B7-59DE1397628B}"/>
                </c:ext>
              </c:extLst>
            </c:dLbl>
            <c:numFmt formatCode="0%;\-0%;&quot;&quot;" sourceLinked="0"/>
            <c:spPr>
              <a:noFill/>
              <a:ln>
                <a:noFill/>
              </a:ln>
              <a:effectLst/>
            </c:spPr>
            <c:txPr>
              <a:bodyPr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Medewerkers'!$M$26</c:f>
              <c:strCache>
                <c:ptCount val="1"/>
                <c:pt idx="0">
                  <c:v>2025
Ambitie</c:v>
                </c:pt>
              </c:strCache>
            </c:strRef>
          </c:cat>
          <c:val>
            <c:numRef>
              <c:f>'3. Data Medewerkers'!$M$38</c:f>
              <c:numCache>
                <c:formatCode>0%</c:formatCode>
                <c:ptCount val="1"/>
              </c:numCache>
            </c:numRef>
          </c:val>
          <c:extLst>
            <c:ext xmlns:c16="http://schemas.microsoft.com/office/drawing/2014/chart" uri="{C3380CC4-5D6E-409C-BE32-E72D297353CC}">
              <c16:uniqueId val="{00000035-0842-4F36-99B7-59DE1397628B}"/>
            </c:ext>
          </c:extLst>
        </c:ser>
        <c:ser>
          <c:idx val="0"/>
          <c:order val="10"/>
          <c:tx>
            <c:strRef>
              <c:f>'3. Data Medewerkers'!$B$39</c:f>
              <c:strCache>
                <c:ptCount val="1"/>
                <c:pt idx="0">
                  <c:v>Andere</c:v>
                </c:pt>
              </c:strCache>
            </c:strRef>
          </c:tx>
          <c:spPr>
            <a:noFill/>
            <a:ln w="9525">
              <a:solidFill>
                <a:schemeClr val="bg1"/>
              </a:solidFill>
            </a:ln>
          </c:spPr>
          <c:invertIfNegative val="0"/>
          <c:dPt>
            <c:idx val="0"/>
            <c:invertIfNegative val="0"/>
            <c:bubble3D val="0"/>
            <c:spPr>
              <a:solidFill>
                <a:schemeClr val="bg1">
                  <a:lumMod val="85000"/>
                </a:schemeClr>
              </a:solidFill>
              <a:ln w="9525">
                <a:solidFill>
                  <a:schemeClr val="bg1"/>
                </a:solidFill>
              </a:ln>
            </c:spPr>
            <c:extLst>
              <c:ext xmlns:c16="http://schemas.microsoft.com/office/drawing/2014/chart" uri="{C3380CC4-5D6E-409C-BE32-E72D297353CC}">
                <c16:uniqueId val="{00000002-7FB5-46F6-B392-145DDC1112A2}"/>
              </c:ext>
            </c:extLst>
          </c:dPt>
          <c:dLbls>
            <c:dLbl>
              <c:idx val="0"/>
              <c:numFmt formatCode="0%;\-0%;&quot;&quot;" sourceLinked="0"/>
              <c:spPr>
                <a:noFill/>
                <a:ln>
                  <a:noFill/>
                </a:ln>
                <a:effectLst/>
              </c:spPr>
              <c:txPr>
                <a:bodyPr wrap="square" lIns="38100" tIns="19050" rIns="38100" bIns="19050" anchor="ctr" anchorCtr="0">
                  <a:no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extLst>
                <c:ext xmlns:c15="http://schemas.microsoft.com/office/drawing/2012/chart" uri="{CE6537A1-D6FC-4f65-9D91-7224C49458BB}">
                  <c15:layout>
                    <c:manualLayout>
                      <c:w val="0.30910177813317263"/>
                      <c:h val="4.075332418539826E-2"/>
                    </c:manualLayout>
                  </c15:layout>
                </c:ext>
                <c:ext xmlns:c16="http://schemas.microsoft.com/office/drawing/2014/chart" uri="{C3380CC4-5D6E-409C-BE32-E72D297353CC}">
                  <c16:uniqueId val="{00000002-7FB5-46F6-B392-145DDC1112A2}"/>
                </c:ext>
              </c:extLst>
            </c:dLbl>
            <c:numFmt formatCode="0%;\-0%;&quot;&quot;" sourceLinked="0"/>
            <c:spPr>
              <a:noFill/>
              <a:ln>
                <a:noFill/>
              </a:ln>
              <a:effectLst/>
            </c:spPr>
            <c:txPr>
              <a:bodyPr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Data Medewerkers'!$M$26</c:f>
              <c:strCache>
                <c:ptCount val="1"/>
                <c:pt idx="0">
                  <c:v>2025
Ambitie</c:v>
                </c:pt>
              </c:strCache>
            </c:strRef>
          </c:cat>
          <c:val>
            <c:numRef>
              <c:f>'3. Data Medewerkers'!$M$39</c:f>
              <c:numCache>
                <c:formatCode>0%</c:formatCode>
                <c:ptCount val="1"/>
              </c:numCache>
            </c:numRef>
          </c:val>
          <c:extLst>
            <c:ext xmlns:c16="http://schemas.microsoft.com/office/drawing/2014/chart" uri="{C3380CC4-5D6E-409C-BE32-E72D297353CC}">
              <c16:uniqueId val="{00000005-5B51-4F1A-9CE8-C08C8417E7D5}"/>
            </c:ext>
          </c:extLst>
        </c:ser>
        <c:dLbls>
          <c:showLegendKey val="0"/>
          <c:showVal val="0"/>
          <c:showCatName val="0"/>
          <c:showSerName val="0"/>
          <c:showPercent val="0"/>
          <c:showBubbleSize val="0"/>
        </c:dLbls>
        <c:gapWidth val="148"/>
        <c:overlap val="100"/>
        <c:axId val="1119007552"/>
        <c:axId val="1119006592"/>
      </c:barChart>
      <c:valAx>
        <c:axId val="1077504527"/>
        <c:scaling>
          <c:orientation val="minMax"/>
        </c:scaling>
        <c:delete val="1"/>
        <c:axPos val="r"/>
        <c:majorGridlines>
          <c:spPr>
            <a:ln w="9525">
              <a:solidFill>
                <a:schemeClr val="bg1">
                  <a:lumMod val="95000"/>
                </a:schemeClr>
              </a:solidFill>
            </a:ln>
          </c:spPr>
        </c:majorGridlines>
        <c:numFmt formatCode="0%" sourceLinked="1"/>
        <c:majorTickMark val="out"/>
        <c:minorTickMark val="none"/>
        <c:tickLblPos val="nextTo"/>
        <c:crossAx val="714203071"/>
        <c:crosses val="max"/>
        <c:crossBetween val="between"/>
        <c:majorUnit val="0.1"/>
      </c:valAx>
      <c:catAx>
        <c:axId val="714203071"/>
        <c:scaling>
          <c:orientation val="minMax"/>
        </c:scaling>
        <c:delete val="0"/>
        <c:axPos val="b"/>
        <c:numFmt formatCode="General" sourceLinked="1"/>
        <c:majorTickMark val="out"/>
        <c:minorTickMark val="none"/>
        <c:tickLblPos val="nextTo"/>
        <c:spPr>
          <a:ln>
            <a:noFill/>
          </a:ln>
        </c:spPr>
        <c:txPr>
          <a:bodyPr/>
          <a:lstStyle/>
          <a:p>
            <a:pPr>
              <a:defRPr>
                <a:latin typeface="Nunito Black" pitchFamily="2" charset="0"/>
              </a:defRPr>
            </a:pPr>
            <a:endParaRPr lang="nl-BE"/>
          </a:p>
        </c:txPr>
        <c:crossAx val="1077504527"/>
        <c:crosses val="autoZero"/>
        <c:auto val="1"/>
        <c:lblAlgn val="ctr"/>
        <c:lblOffset val="100"/>
        <c:noMultiLvlLbl val="0"/>
      </c:catAx>
      <c:valAx>
        <c:axId val="1119006592"/>
        <c:scaling>
          <c:orientation val="minMax"/>
        </c:scaling>
        <c:delete val="1"/>
        <c:axPos val="l"/>
        <c:numFmt formatCode="0%" sourceLinked="1"/>
        <c:majorTickMark val="out"/>
        <c:minorTickMark val="none"/>
        <c:tickLblPos val="nextTo"/>
        <c:crossAx val="1119007552"/>
        <c:crosses val="autoZero"/>
        <c:crossBetween val="between"/>
      </c:valAx>
      <c:catAx>
        <c:axId val="1119007552"/>
        <c:scaling>
          <c:orientation val="minMax"/>
        </c:scaling>
        <c:delete val="1"/>
        <c:axPos val="b"/>
        <c:numFmt formatCode="General" sourceLinked="1"/>
        <c:majorTickMark val="out"/>
        <c:minorTickMark val="none"/>
        <c:tickLblPos val="nextTo"/>
        <c:crossAx val="1119006592"/>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900" b="0" i="0" u="none" strike="noStrike" kern="1200" baseline="0">
          <a:solidFill>
            <a:schemeClr val="tx1">
              <a:lumMod val="75000"/>
              <a:lumOff val="25000"/>
            </a:schemeClr>
          </a:solidFill>
          <a:latin typeface="Nunito" pitchFamily="2" charset="0"/>
          <a:ea typeface="+mn-ea"/>
          <a:cs typeface="+mn-cs"/>
        </a:defRPr>
      </a:pPr>
      <a:endParaRPr lang="nl-B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477730132554796E-2"/>
          <c:y val="3.519392145457783E-2"/>
          <c:w val="0.90618271575846077"/>
          <c:h val="0.82612470989216114"/>
        </c:manualLayout>
      </c:layout>
      <c:barChart>
        <c:barDir val="col"/>
        <c:grouping val="percentStacked"/>
        <c:varyColors val="0"/>
        <c:ser>
          <c:idx val="11"/>
          <c:order val="11"/>
          <c:tx>
            <c:strRef>
              <c:f>'3. Data Medewerkers'!$B$42</c:f>
              <c:strCache>
                <c:ptCount val="1"/>
                <c:pt idx="0">
                  <c:v>Niet duurzaam %</c:v>
                </c:pt>
              </c:strCache>
            </c:strRef>
          </c:tx>
          <c:spPr>
            <a:noFill/>
            <a:ln>
              <a:noFill/>
            </a:ln>
            <a:effectLst/>
          </c:spPr>
          <c:invertIfNegative val="0"/>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Medewerkers'!$C$42:$L$42</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C-87E6-48FF-9C20-27BEC34712B0}"/>
            </c:ext>
          </c:extLst>
        </c:ser>
        <c:ser>
          <c:idx val="12"/>
          <c:order val="12"/>
          <c:tx>
            <c:strRef>
              <c:f>'3. Data Medewerkers'!$B$43</c:f>
              <c:strCache>
                <c:ptCount val="1"/>
                <c:pt idx="0">
                  <c:v>Duurzaam % </c:v>
                </c:pt>
              </c:strCache>
            </c:strRef>
          </c:tx>
          <c:spPr>
            <a:solidFill>
              <a:schemeClr val="accent1">
                <a:lumMod val="60000"/>
                <a:lumOff val="40000"/>
                <a:alpha val="95000"/>
              </a:schemeClr>
            </a:solidFill>
            <a:ln>
              <a:solidFill>
                <a:schemeClr val="bg1"/>
              </a:solidFill>
            </a:ln>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7.9983527893091808E-2"/>
                      <c:h val="5.0566574066503681E-2"/>
                    </c:manualLayout>
                  </c15:layout>
                </c:ext>
                <c:ext xmlns:c16="http://schemas.microsoft.com/office/drawing/2014/chart" uri="{C3380CC4-5D6E-409C-BE32-E72D297353CC}">
                  <c16:uniqueId val="{0000001E-87E6-48FF-9C20-27BEC34712B0}"/>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7.9983527893091808E-2"/>
                      <c:h val="5.0566574066503681E-2"/>
                    </c:manualLayout>
                  </c15:layout>
                </c:ext>
                <c:ext xmlns:c16="http://schemas.microsoft.com/office/drawing/2014/chart" uri="{C3380CC4-5D6E-409C-BE32-E72D297353CC}">
                  <c16:uniqueId val="{0000001F-87E6-48FF-9C20-27BEC34712B0}"/>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7.9983527893091808E-2"/>
                      <c:h val="5.0566574066503681E-2"/>
                    </c:manualLayout>
                  </c15:layout>
                </c:ext>
                <c:ext xmlns:c16="http://schemas.microsoft.com/office/drawing/2014/chart" uri="{C3380CC4-5D6E-409C-BE32-E72D297353CC}">
                  <c16:uniqueId val="{00000020-87E6-48FF-9C20-27BEC34712B0}"/>
                </c:ext>
              </c:extLst>
            </c:dLbl>
            <c:dLbl>
              <c:idx val="3"/>
              <c:dLblPos val="inEnd"/>
              <c:showLegendKey val="0"/>
              <c:showVal val="1"/>
              <c:showCatName val="0"/>
              <c:showSerName val="0"/>
              <c:showPercent val="0"/>
              <c:showBubbleSize val="0"/>
              <c:extLst>
                <c:ext xmlns:c15="http://schemas.microsoft.com/office/drawing/2012/chart" uri="{CE6537A1-D6FC-4f65-9D91-7224C49458BB}">
                  <c15:layout>
                    <c:manualLayout>
                      <c:w val="7.9983527893091808E-2"/>
                      <c:h val="5.0566574066503681E-2"/>
                    </c:manualLayout>
                  </c15:layout>
                </c:ext>
                <c:ext xmlns:c16="http://schemas.microsoft.com/office/drawing/2014/chart" uri="{C3380CC4-5D6E-409C-BE32-E72D297353CC}">
                  <c16:uniqueId val="{00000021-87E6-48FF-9C20-27BEC34712B0}"/>
                </c:ext>
              </c:extLst>
            </c:dLbl>
            <c:dLbl>
              <c:idx val="4"/>
              <c:dLblPos val="inEnd"/>
              <c:showLegendKey val="0"/>
              <c:showVal val="1"/>
              <c:showCatName val="0"/>
              <c:showSerName val="0"/>
              <c:showPercent val="0"/>
              <c:showBubbleSize val="0"/>
              <c:extLst>
                <c:ext xmlns:c15="http://schemas.microsoft.com/office/drawing/2012/chart" uri="{CE6537A1-D6FC-4f65-9D91-7224C49458BB}">
                  <c15:layout>
                    <c:manualLayout>
                      <c:w val="7.9983527893091808E-2"/>
                      <c:h val="5.056626669707575E-2"/>
                    </c:manualLayout>
                  </c15:layout>
                </c:ext>
                <c:ext xmlns:c16="http://schemas.microsoft.com/office/drawing/2014/chart" uri="{C3380CC4-5D6E-409C-BE32-E72D297353CC}">
                  <c16:uniqueId val="{00000022-87E6-48FF-9C20-27BEC34712B0}"/>
                </c:ext>
              </c:extLst>
            </c:dLbl>
            <c:dLbl>
              <c:idx val="5"/>
              <c:dLblPos val="inEnd"/>
              <c:showLegendKey val="0"/>
              <c:showVal val="1"/>
              <c:showCatName val="0"/>
              <c:showSerName val="0"/>
              <c:showPercent val="0"/>
              <c:showBubbleSize val="0"/>
              <c:extLst>
                <c:ext xmlns:c15="http://schemas.microsoft.com/office/drawing/2012/chart" uri="{CE6537A1-D6FC-4f65-9D91-7224C49458BB}">
                  <c15:layout>
                    <c:manualLayout>
                      <c:w val="7.9983527893091808E-2"/>
                      <c:h val="5.056626669707575E-2"/>
                    </c:manualLayout>
                  </c15:layout>
                </c:ext>
                <c:ext xmlns:c16="http://schemas.microsoft.com/office/drawing/2014/chart" uri="{C3380CC4-5D6E-409C-BE32-E72D297353CC}">
                  <c16:uniqueId val="{00000023-87E6-48FF-9C20-27BEC34712B0}"/>
                </c:ext>
              </c:extLst>
            </c:dLbl>
            <c:dLbl>
              <c:idx val="6"/>
              <c:dLblPos val="inEnd"/>
              <c:showLegendKey val="0"/>
              <c:showVal val="1"/>
              <c:showCatName val="0"/>
              <c:showSerName val="0"/>
              <c:showPercent val="0"/>
              <c:showBubbleSize val="0"/>
              <c:extLst>
                <c:ext xmlns:c15="http://schemas.microsoft.com/office/drawing/2012/chart" uri="{CE6537A1-D6FC-4f65-9D91-7224C49458BB}">
                  <c15:layout>
                    <c:manualLayout>
                      <c:w val="7.9983527893091808E-2"/>
                      <c:h val="5.056626669707575E-2"/>
                    </c:manualLayout>
                  </c15:layout>
                </c:ext>
                <c:ext xmlns:c16="http://schemas.microsoft.com/office/drawing/2014/chart" uri="{C3380CC4-5D6E-409C-BE32-E72D297353CC}">
                  <c16:uniqueId val="{00000024-87E6-48FF-9C20-27BEC34712B0}"/>
                </c:ext>
              </c:extLst>
            </c:dLbl>
            <c:dLbl>
              <c:idx val="7"/>
              <c:dLblPos val="inEnd"/>
              <c:showLegendKey val="0"/>
              <c:showVal val="1"/>
              <c:showCatName val="0"/>
              <c:showSerName val="0"/>
              <c:showPercent val="0"/>
              <c:showBubbleSize val="0"/>
              <c:extLst>
                <c:ext xmlns:c15="http://schemas.microsoft.com/office/drawing/2012/chart" uri="{CE6537A1-D6FC-4f65-9D91-7224C49458BB}">
                  <c15:layout>
                    <c:manualLayout>
                      <c:w val="7.9983527893091808E-2"/>
                      <c:h val="5.056626669707575E-2"/>
                    </c:manualLayout>
                  </c15:layout>
                </c:ext>
                <c:ext xmlns:c16="http://schemas.microsoft.com/office/drawing/2014/chart" uri="{C3380CC4-5D6E-409C-BE32-E72D297353CC}">
                  <c16:uniqueId val="{00000025-87E6-48FF-9C20-27BEC34712B0}"/>
                </c:ext>
              </c:extLst>
            </c:dLbl>
            <c:dLbl>
              <c:idx val="8"/>
              <c:dLblPos val="inEnd"/>
              <c:showLegendKey val="0"/>
              <c:showVal val="1"/>
              <c:showCatName val="0"/>
              <c:showSerName val="0"/>
              <c:showPercent val="0"/>
              <c:showBubbleSize val="0"/>
              <c:extLst>
                <c:ext xmlns:c15="http://schemas.microsoft.com/office/drawing/2012/chart" uri="{CE6537A1-D6FC-4f65-9D91-7224C49458BB}">
                  <c15:layout>
                    <c:manualLayout>
                      <c:w val="7.9983527893091808E-2"/>
                      <c:h val="5.056626669707575E-2"/>
                    </c:manualLayout>
                  </c15:layout>
                </c:ext>
                <c:ext xmlns:c16="http://schemas.microsoft.com/office/drawing/2014/chart" uri="{C3380CC4-5D6E-409C-BE32-E72D297353CC}">
                  <c16:uniqueId val="{00000026-87E6-48FF-9C20-27BEC34712B0}"/>
                </c:ext>
              </c:extLst>
            </c:dLbl>
            <c:dLbl>
              <c:idx val="9"/>
              <c:dLblPos val="inEnd"/>
              <c:showLegendKey val="0"/>
              <c:showVal val="1"/>
              <c:showCatName val="0"/>
              <c:showSerName val="0"/>
              <c:showPercent val="0"/>
              <c:showBubbleSize val="0"/>
              <c:extLst>
                <c:ext xmlns:c15="http://schemas.microsoft.com/office/drawing/2012/chart" uri="{CE6537A1-D6FC-4f65-9D91-7224C49458BB}">
                  <c15:layout>
                    <c:manualLayout>
                      <c:w val="7.9983527893091808E-2"/>
                      <c:h val="5.056626669707575E-2"/>
                    </c:manualLayout>
                  </c15:layout>
                </c:ext>
                <c:ext xmlns:c16="http://schemas.microsoft.com/office/drawing/2014/chart" uri="{C3380CC4-5D6E-409C-BE32-E72D297353CC}">
                  <c16:uniqueId val="{00000027-87E6-48FF-9C20-27BEC34712B0}"/>
                </c:ext>
              </c:extLst>
            </c:dLbl>
            <c:numFmt formatCode="0%;\-0%;&quot;&quot;" sourceLinked="0"/>
            <c:spPr>
              <a:noFill/>
              <a:ln>
                <a:noFill/>
              </a:ln>
              <a:effectLst/>
            </c:spPr>
            <c:txPr>
              <a:bodyPr rot="0" spcFirstLastPara="1" vertOverflow="ellipsis" vert="horz" wrap="square" lIns="38100" tIns="19050" rIns="38100" bIns="19050" anchor="ctr" anchorCtr="0">
                <a:noAutofit/>
              </a:bodyPr>
              <a:lstStyle/>
              <a:p>
                <a:pPr algn="r">
                  <a:defRPr lang="en-US" sz="800" b="0" i="0" u="none" strike="noStrike" kern="1200" baseline="0">
                    <a:solidFill>
                      <a:schemeClr val="tx1">
                        <a:lumMod val="75000"/>
                        <a:lumOff val="25000"/>
                      </a:schemeClr>
                    </a:solidFill>
                    <a:latin typeface="Nunito ExtraBold" pitchFamily="2" charset="0"/>
                    <a:ea typeface="+mn-ea"/>
                    <a:cs typeface="+mn-cs"/>
                  </a:defRPr>
                </a:pPr>
                <a:endParaRPr lang="nl-B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Medewerkers'!$C$43:$L$43</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D-87E6-48FF-9C20-27BEC34712B0}"/>
            </c:ext>
          </c:extLst>
        </c:ser>
        <c:dLbls>
          <c:showLegendKey val="0"/>
          <c:showVal val="0"/>
          <c:showCatName val="0"/>
          <c:showSerName val="0"/>
          <c:showPercent val="0"/>
          <c:showBubbleSize val="0"/>
        </c:dLbls>
        <c:gapWidth val="0"/>
        <c:overlap val="-100"/>
        <c:axId val="654589407"/>
        <c:axId val="654592287"/>
      </c:barChart>
      <c:barChart>
        <c:barDir val="col"/>
        <c:grouping val="percentStacked"/>
        <c:varyColors val="0"/>
        <c:ser>
          <c:idx val="0"/>
          <c:order val="0"/>
          <c:tx>
            <c:strRef>
              <c:f>'3. Data Medewerkers'!$B$29</c:f>
              <c:strCache>
                <c:ptCount val="1"/>
                <c:pt idx="0">
                  <c:v>Bedrijfswagen</c:v>
                </c:pt>
              </c:strCache>
            </c:strRef>
          </c:tx>
          <c:spPr>
            <a:solidFill>
              <a:srgbClr val="800080"/>
            </a:solidFill>
            <a:ln w="9525">
              <a:solidFill>
                <a:schemeClr val="bg1"/>
              </a:solidFill>
            </a:ln>
            <a:effectLst/>
          </c:spPr>
          <c:invertIfNegative val="0"/>
          <c:dLbls>
            <c:numFmt formatCode="0;\-0;&quot;&quot;" sourceLinked="0"/>
            <c:spPr>
              <a:noFill/>
              <a:ln>
                <a:noFill/>
              </a:ln>
              <a:effectLst/>
            </c:spPr>
            <c:txPr>
              <a:bodyPr rot="0" spcFirstLastPara="1" vertOverflow="ellipsis" vert="horz" wrap="square" anchor="ctr" anchorCtr="1"/>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Medewerkers'!$C$29:$L$29</c:f>
              <c:numCache>
                <c:formatCode>General</c:formatCode>
                <c:ptCount val="10"/>
              </c:numCache>
            </c:numRef>
          </c:val>
          <c:extLst>
            <c:ext xmlns:c16="http://schemas.microsoft.com/office/drawing/2014/chart" uri="{C3380CC4-5D6E-409C-BE32-E72D297353CC}">
              <c16:uniqueId val="{00000005-A60D-44FA-8C00-536CF7B63698}"/>
            </c:ext>
          </c:extLst>
        </c:ser>
        <c:ser>
          <c:idx val="1"/>
          <c:order val="1"/>
          <c:tx>
            <c:strRef>
              <c:f>'3. Data Medewerkers'!$B$30</c:f>
              <c:strCache>
                <c:ptCount val="1"/>
                <c:pt idx="0">
                  <c:v>Eigen wagen</c:v>
                </c:pt>
              </c:strCache>
            </c:strRef>
          </c:tx>
          <c:spPr>
            <a:solidFill>
              <a:schemeClr val="accent4"/>
            </a:solidFill>
            <a:ln>
              <a:solidFill>
                <a:schemeClr val="bg1"/>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Medewerkers'!$C$30:$L$30</c:f>
              <c:numCache>
                <c:formatCode>General</c:formatCode>
                <c:ptCount val="10"/>
              </c:numCache>
            </c:numRef>
          </c:val>
          <c:extLst>
            <c:ext xmlns:c16="http://schemas.microsoft.com/office/drawing/2014/chart" uri="{C3380CC4-5D6E-409C-BE32-E72D297353CC}">
              <c16:uniqueId val="{00000012-87E6-48FF-9C20-27BEC34712B0}"/>
            </c:ext>
          </c:extLst>
        </c:ser>
        <c:ser>
          <c:idx val="2"/>
          <c:order val="2"/>
          <c:tx>
            <c:strRef>
              <c:f>'3. Data Medewerkers'!$B$31</c:f>
              <c:strCache>
                <c:ptCount val="1"/>
                <c:pt idx="0">
                  <c:v>Motor-/bromfiets</c:v>
                </c:pt>
              </c:strCache>
            </c:strRef>
          </c:tx>
          <c:spPr>
            <a:solidFill>
              <a:schemeClr val="accent2"/>
            </a:solidFill>
            <a:ln w="9525">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Medewerkers'!$C$31:$L$31</c:f>
              <c:numCache>
                <c:formatCode>General</c:formatCode>
                <c:ptCount val="10"/>
              </c:numCache>
            </c:numRef>
          </c:val>
          <c:extLst>
            <c:ext xmlns:c16="http://schemas.microsoft.com/office/drawing/2014/chart" uri="{C3380CC4-5D6E-409C-BE32-E72D297353CC}">
              <c16:uniqueId val="{00000013-87E6-48FF-9C20-27BEC34712B0}"/>
            </c:ext>
          </c:extLst>
        </c:ser>
        <c:ser>
          <c:idx val="3"/>
          <c:order val="3"/>
          <c:tx>
            <c:strRef>
              <c:f>'3. Data Medewerkers'!$B$32</c:f>
              <c:strCache>
                <c:ptCount val="1"/>
                <c:pt idx="0">
                  <c:v>Carpool</c:v>
                </c:pt>
              </c:strCache>
            </c:strRef>
          </c:tx>
          <c:spPr>
            <a:solidFill>
              <a:srgbClr val="FF8080"/>
            </a:solidFill>
            <a:ln w="9525">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Medewerkers'!$C$32:$L$32</c:f>
              <c:numCache>
                <c:formatCode>General</c:formatCode>
                <c:ptCount val="10"/>
              </c:numCache>
            </c:numRef>
          </c:val>
          <c:extLst>
            <c:ext xmlns:c16="http://schemas.microsoft.com/office/drawing/2014/chart" uri="{C3380CC4-5D6E-409C-BE32-E72D297353CC}">
              <c16:uniqueId val="{00000014-87E6-48FF-9C20-27BEC34712B0}"/>
            </c:ext>
          </c:extLst>
        </c:ser>
        <c:ser>
          <c:idx val="4"/>
          <c:order val="4"/>
          <c:tx>
            <c:strRef>
              <c:f>'3. Data Medewerkers'!$B$33</c:f>
              <c:strCache>
                <c:ptCount val="1"/>
                <c:pt idx="0">
                  <c:v>Trein</c:v>
                </c:pt>
              </c:strCache>
            </c:strRef>
          </c:tx>
          <c:spPr>
            <a:solidFill>
              <a:srgbClr val="00B0F0"/>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Medewerkers'!$C$33:$L$33</c:f>
              <c:numCache>
                <c:formatCode>General</c:formatCode>
                <c:ptCount val="10"/>
              </c:numCache>
            </c:numRef>
          </c:val>
          <c:extLst>
            <c:ext xmlns:c16="http://schemas.microsoft.com/office/drawing/2014/chart" uri="{C3380CC4-5D6E-409C-BE32-E72D297353CC}">
              <c16:uniqueId val="{00000015-87E6-48FF-9C20-27BEC34712B0}"/>
            </c:ext>
          </c:extLst>
        </c:ser>
        <c:ser>
          <c:idx val="5"/>
          <c:order val="5"/>
          <c:tx>
            <c:strRef>
              <c:f>'3. Data Medewerkers'!$B$34</c:f>
              <c:strCache>
                <c:ptCount val="1"/>
                <c:pt idx="0">
                  <c:v>Bus/tram</c:v>
                </c:pt>
              </c:strCache>
            </c:strRef>
          </c:tx>
          <c:spPr>
            <a:solidFill>
              <a:srgbClr val="002060"/>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Medewerkers'!$C$34:$L$34</c:f>
              <c:numCache>
                <c:formatCode>General</c:formatCode>
                <c:ptCount val="10"/>
              </c:numCache>
            </c:numRef>
          </c:val>
          <c:extLst>
            <c:ext xmlns:c16="http://schemas.microsoft.com/office/drawing/2014/chart" uri="{C3380CC4-5D6E-409C-BE32-E72D297353CC}">
              <c16:uniqueId val="{00000016-87E6-48FF-9C20-27BEC34712B0}"/>
            </c:ext>
          </c:extLst>
        </c:ser>
        <c:ser>
          <c:idx val="6"/>
          <c:order val="6"/>
          <c:tx>
            <c:strRef>
              <c:f>'3. Data Medewerkers'!$B$35</c:f>
              <c:strCache>
                <c:ptCount val="1"/>
                <c:pt idx="0">
                  <c:v>Speedpedelec</c:v>
                </c:pt>
              </c:strCache>
            </c:strRef>
          </c:tx>
          <c:spPr>
            <a:solidFill>
              <a:schemeClr val="accent1">
                <a:lumMod val="60000"/>
              </a:schemeClr>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Medewerkers'!$C$35:$L$35</c:f>
              <c:numCache>
                <c:formatCode>General</c:formatCode>
                <c:ptCount val="10"/>
              </c:numCache>
            </c:numRef>
          </c:val>
          <c:extLst>
            <c:ext xmlns:c16="http://schemas.microsoft.com/office/drawing/2014/chart" uri="{C3380CC4-5D6E-409C-BE32-E72D297353CC}">
              <c16:uniqueId val="{00000017-87E6-48FF-9C20-27BEC34712B0}"/>
            </c:ext>
          </c:extLst>
        </c:ser>
        <c:ser>
          <c:idx val="7"/>
          <c:order val="7"/>
          <c:tx>
            <c:strRef>
              <c:f>'3. Data Medewerkers'!$B$36</c:f>
              <c:strCache>
                <c:ptCount val="1"/>
                <c:pt idx="0">
                  <c:v>Elektrische fiets</c:v>
                </c:pt>
              </c:strCache>
            </c:strRef>
          </c:tx>
          <c:spPr>
            <a:solidFill>
              <a:srgbClr val="3A7831"/>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Medewerkers'!$C$36:$L$36</c:f>
              <c:numCache>
                <c:formatCode>General</c:formatCode>
                <c:ptCount val="10"/>
              </c:numCache>
            </c:numRef>
          </c:val>
          <c:extLst>
            <c:ext xmlns:c16="http://schemas.microsoft.com/office/drawing/2014/chart" uri="{C3380CC4-5D6E-409C-BE32-E72D297353CC}">
              <c16:uniqueId val="{00000018-87E6-48FF-9C20-27BEC34712B0}"/>
            </c:ext>
          </c:extLst>
        </c:ser>
        <c:ser>
          <c:idx val="8"/>
          <c:order val="8"/>
          <c:tx>
            <c:strRef>
              <c:f>'3. Data Medewerkers'!$B$37</c:f>
              <c:strCache>
                <c:ptCount val="1"/>
                <c:pt idx="0">
                  <c:v>Fiets</c:v>
                </c:pt>
              </c:strCache>
            </c:strRef>
          </c:tx>
          <c:spPr>
            <a:solidFill>
              <a:srgbClr val="77C46E"/>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Medewerkers'!$C$37:$L$37</c:f>
              <c:numCache>
                <c:formatCode>General</c:formatCode>
                <c:ptCount val="10"/>
              </c:numCache>
            </c:numRef>
          </c:val>
          <c:extLst>
            <c:ext xmlns:c16="http://schemas.microsoft.com/office/drawing/2014/chart" uri="{C3380CC4-5D6E-409C-BE32-E72D297353CC}">
              <c16:uniqueId val="{00000019-87E6-48FF-9C20-27BEC34712B0}"/>
            </c:ext>
          </c:extLst>
        </c:ser>
        <c:ser>
          <c:idx val="9"/>
          <c:order val="9"/>
          <c:tx>
            <c:strRef>
              <c:f>'3. Data Medewerkers'!$B$38</c:f>
              <c:strCache>
                <c:ptCount val="1"/>
                <c:pt idx="0">
                  <c:v>Te voet</c:v>
                </c:pt>
              </c:strCache>
            </c:strRef>
          </c:tx>
          <c:spPr>
            <a:solidFill>
              <a:srgbClr val="BCE2B8"/>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Medewerkers'!$C$38:$L$38</c:f>
              <c:numCache>
                <c:formatCode>General</c:formatCode>
                <c:ptCount val="10"/>
              </c:numCache>
            </c:numRef>
          </c:val>
          <c:extLst>
            <c:ext xmlns:c16="http://schemas.microsoft.com/office/drawing/2014/chart" uri="{C3380CC4-5D6E-409C-BE32-E72D297353CC}">
              <c16:uniqueId val="{0000001A-87E6-48FF-9C20-27BEC34712B0}"/>
            </c:ext>
          </c:extLst>
        </c:ser>
        <c:ser>
          <c:idx val="10"/>
          <c:order val="10"/>
          <c:tx>
            <c:strRef>
              <c:f>'3. Data Medewerkers'!$B$39</c:f>
              <c:strCache>
                <c:ptCount val="1"/>
                <c:pt idx="0">
                  <c:v>Andere</c:v>
                </c:pt>
              </c:strCache>
            </c:strRef>
          </c:tx>
          <c:spPr>
            <a:solidFill>
              <a:schemeClr val="bg1">
                <a:lumMod val="85000"/>
              </a:schemeClr>
            </a:solidFill>
            <a:ln>
              <a:solidFill>
                <a:schemeClr val="bg1">
                  <a:lumMod val="95000"/>
                </a:schemeClr>
              </a:solidFill>
            </a:ln>
            <a:effectLst/>
          </c:spPr>
          <c:invertIfNegative val="0"/>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unito ExtraBold" pitchFamily="2" charset="0"/>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Data Medewerkers'!$C$27:$L$27</c:f>
              <c:strCache>
                <c:ptCount val="10"/>
                <c:pt idx="0">
                  <c:v>2021
n=0</c:v>
                </c:pt>
                <c:pt idx="1">
                  <c:v>2022
n=0</c:v>
                </c:pt>
                <c:pt idx="2">
                  <c:v>2023
n=0</c:v>
                </c:pt>
                <c:pt idx="3">
                  <c:v>2024
n=0</c:v>
                </c:pt>
                <c:pt idx="4">
                  <c:v>2025
n=0</c:v>
                </c:pt>
                <c:pt idx="5">
                  <c:v>2026
n=0</c:v>
                </c:pt>
                <c:pt idx="6">
                  <c:v>2027
n=0</c:v>
                </c:pt>
                <c:pt idx="7">
                  <c:v>2028
n=0</c:v>
                </c:pt>
                <c:pt idx="8">
                  <c:v>2029
n=0</c:v>
                </c:pt>
                <c:pt idx="9">
                  <c:v>2030
n=0</c:v>
                </c:pt>
              </c:strCache>
            </c:strRef>
          </c:cat>
          <c:val>
            <c:numRef>
              <c:f>'3. Data Medewerkers'!$C$39:$L$39</c:f>
              <c:numCache>
                <c:formatCode>General</c:formatCode>
                <c:ptCount val="10"/>
              </c:numCache>
            </c:numRef>
          </c:val>
          <c:extLst>
            <c:ext xmlns:c16="http://schemas.microsoft.com/office/drawing/2014/chart" uri="{C3380CC4-5D6E-409C-BE32-E72D297353CC}">
              <c16:uniqueId val="{0000001B-87E6-48FF-9C20-27BEC34712B0}"/>
            </c:ext>
          </c:extLst>
        </c:ser>
        <c:dLbls>
          <c:showLegendKey val="0"/>
          <c:showVal val="0"/>
          <c:showCatName val="0"/>
          <c:showSerName val="0"/>
          <c:showPercent val="0"/>
          <c:showBubbleSize val="0"/>
        </c:dLbls>
        <c:gapWidth val="110"/>
        <c:overlap val="100"/>
        <c:axId val="415063519"/>
        <c:axId val="415063039"/>
      </c:barChart>
      <c:valAx>
        <c:axId val="654592287"/>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lumMod val="75000"/>
                    <a:lumOff val="25000"/>
                  </a:schemeClr>
                </a:solidFill>
                <a:latin typeface="Nunito" pitchFamily="2" charset="0"/>
                <a:ea typeface="+mn-ea"/>
                <a:cs typeface="+mn-cs"/>
              </a:defRPr>
            </a:pPr>
            <a:endParaRPr lang="nl-BE"/>
          </a:p>
        </c:txPr>
        <c:crossAx val="654589407"/>
        <c:crosses val="autoZero"/>
        <c:crossBetween val="between"/>
      </c:valAx>
      <c:catAx>
        <c:axId val="654589407"/>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lang="en-US" sz="900" b="0" i="0" u="none" strike="noStrike" kern="1200" baseline="0">
                <a:solidFill>
                  <a:schemeClr val="tx1">
                    <a:lumMod val="75000"/>
                    <a:lumOff val="25000"/>
                  </a:schemeClr>
                </a:solidFill>
                <a:latin typeface="Nunito" pitchFamily="2" charset="0"/>
                <a:ea typeface="+mn-ea"/>
                <a:cs typeface="+mn-cs"/>
              </a:defRPr>
            </a:pPr>
            <a:endParaRPr lang="nl-BE"/>
          </a:p>
        </c:txPr>
        <c:crossAx val="654592287"/>
        <c:crosses val="autoZero"/>
        <c:auto val="1"/>
        <c:lblAlgn val="ctr"/>
        <c:lblOffset val="100"/>
        <c:noMultiLvlLbl val="0"/>
      </c:catAx>
      <c:valAx>
        <c:axId val="415063039"/>
        <c:scaling>
          <c:orientation val="minMax"/>
        </c:scaling>
        <c:delete val="1"/>
        <c:axPos val="r"/>
        <c:numFmt formatCode="0%" sourceLinked="1"/>
        <c:majorTickMark val="out"/>
        <c:minorTickMark val="none"/>
        <c:tickLblPos val="nextTo"/>
        <c:crossAx val="415063519"/>
        <c:crosses val="max"/>
        <c:crossBetween val="between"/>
      </c:valAx>
      <c:catAx>
        <c:axId val="415063519"/>
        <c:scaling>
          <c:orientation val="minMax"/>
        </c:scaling>
        <c:delete val="1"/>
        <c:axPos val="b"/>
        <c:numFmt formatCode="General" sourceLinked="1"/>
        <c:majorTickMark val="out"/>
        <c:minorTickMark val="none"/>
        <c:tickLblPos val="nextTo"/>
        <c:crossAx val="415063039"/>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800" b="1" i="0" u="none" strike="noStrike" kern="1200" baseline="0">
          <a:solidFill>
            <a:schemeClr val="bg1"/>
          </a:solidFill>
          <a:latin typeface="Nunito Black" pitchFamily="2" charset="0"/>
          <a:ea typeface="+mn-ea"/>
          <a:cs typeface="+mn-cs"/>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image" Target="../media/image1.jpeg"/><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sv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sv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xdr:from>
      <xdr:col>30</xdr:col>
      <xdr:colOff>591526</xdr:colOff>
      <xdr:row>52</xdr:row>
      <xdr:rowOff>46675</xdr:rowOff>
    </xdr:from>
    <xdr:to>
      <xdr:col>35</xdr:col>
      <xdr:colOff>346363</xdr:colOff>
      <xdr:row>74</xdr:row>
      <xdr:rowOff>1</xdr:rowOff>
    </xdr:to>
    <xdr:graphicFrame macro="">
      <xdr:nvGraphicFramePr>
        <xdr:cNvPr id="14" name="Grafiek 13">
          <a:extLst>
            <a:ext uri="{FF2B5EF4-FFF2-40B4-BE49-F238E27FC236}">
              <a16:creationId xmlns:a16="http://schemas.microsoft.com/office/drawing/2014/main" id="{AD7B832E-7AC2-4EE2-A268-D60EC5578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393188</xdr:colOff>
      <xdr:row>51</xdr:row>
      <xdr:rowOff>153358</xdr:rowOff>
    </xdr:from>
    <xdr:to>
      <xdr:col>9</xdr:col>
      <xdr:colOff>165626</xdr:colOff>
      <xdr:row>53</xdr:row>
      <xdr:rowOff>45269</xdr:rowOff>
    </xdr:to>
    <xdr:sp macro="" textlink="">
      <xdr:nvSpPr>
        <xdr:cNvPr id="20" name="Rechthoek 19">
          <a:extLst>
            <a:ext uri="{FF2B5EF4-FFF2-40B4-BE49-F238E27FC236}">
              <a16:creationId xmlns:a16="http://schemas.microsoft.com/office/drawing/2014/main" id="{9E57139F-AC60-74A5-096B-BE9AFAD129A7}"/>
            </a:ext>
          </a:extLst>
        </xdr:cNvPr>
        <xdr:cNvSpPr/>
      </xdr:nvSpPr>
      <xdr:spPr>
        <a:xfrm>
          <a:off x="4113850" y="8046627"/>
          <a:ext cx="844493" cy="207221"/>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nl-BE" sz="900">
              <a:solidFill>
                <a:schemeClr val="accent6">
                  <a:lumMod val="50000"/>
                </a:schemeClr>
              </a:solidFill>
              <a:latin typeface="Nunito Light" pitchFamily="2" charset="0"/>
            </a:rPr>
            <a:t>%</a:t>
          </a:r>
          <a:r>
            <a:rPr lang="nl-BE" sz="900" baseline="0">
              <a:solidFill>
                <a:schemeClr val="accent6">
                  <a:lumMod val="50000"/>
                </a:schemeClr>
              </a:solidFill>
              <a:latin typeface="Nunito Light" pitchFamily="2" charset="0"/>
            </a:rPr>
            <a:t> </a:t>
          </a:r>
          <a:r>
            <a:rPr lang="nl-BE" sz="900" baseline="0">
              <a:solidFill>
                <a:schemeClr val="accent6">
                  <a:lumMod val="50000"/>
                </a:schemeClr>
              </a:solidFill>
              <a:latin typeface="Nunito Black" pitchFamily="2" charset="0"/>
            </a:rPr>
            <a:t>d</a:t>
          </a:r>
          <a:r>
            <a:rPr lang="nl-BE" sz="900">
              <a:solidFill>
                <a:schemeClr val="accent6">
                  <a:lumMod val="50000"/>
                </a:schemeClr>
              </a:solidFill>
              <a:latin typeface="Nunito Black" pitchFamily="2" charset="0"/>
            </a:rPr>
            <a:t>uurzaam</a:t>
          </a:r>
        </a:p>
      </xdr:txBody>
    </xdr:sp>
    <xdr:clientData/>
  </xdr:twoCellAnchor>
  <xdr:twoCellAnchor editAs="oneCell">
    <xdr:from>
      <xdr:col>0</xdr:col>
      <xdr:colOff>519257</xdr:colOff>
      <xdr:row>198</xdr:row>
      <xdr:rowOff>201471</xdr:rowOff>
    </xdr:from>
    <xdr:to>
      <xdr:col>13</xdr:col>
      <xdr:colOff>488316</xdr:colOff>
      <xdr:row>203</xdr:row>
      <xdr:rowOff>58302</xdr:rowOff>
    </xdr:to>
    <xdr:pic>
      <xdr:nvPicPr>
        <xdr:cNvPr id="15" name="Afbeelding 14">
          <a:extLst>
            <a:ext uri="{FF2B5EF4-FFF2-40B4-BE49-F238E27FC236}">
              <a16:creationId xmlns:a16="http://schemas.microsoft.com/office/drawing/2014/main" id="{5D9991EA-B76A-AFFA-B61E-D73B8505C1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9257" y="35149562"/>
          <a:ext cx="6886345" cy="1095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249383</xdr:colOff>
      <xdr:row>145</xdr:row>
      <xdr:rowOff>37416</xdr:rowOff>
    </xdr:from>
    <xdr:to>
      <xdr:col>20</xdr:col>
      <xdr:colOff>350174</xdr:colOff>
      <xdr:row>152</xdr:row>
      <xdr:rowOff>174657</xdr:rowOff>
    </xdr:to>
    <xdr:graphicFrame macro="">
      <xdr:nvGraphicFramePr>
        <xdr:cNvPr id="17" name="Chart 15">
          <a:extLst>
            <a:ext uri="{FF2B5EF4-FFF2-40B4-BE49-F238E27FC236}">
              <a16:creationId xmlns:a16="http://schemas.microsoft.com/office/drawing/2014/main" id="{81A4CFE3-02ED-4159-A9D9-511531EE5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346363</xdr:colOff>
      <xdr:row>114</xdr:row>
      <xdr:rowOff>10432</xdr:rowOff>
    </xdr:from>
    <xdr:to>
      <xdr:col>20</xdr:col>
      <xdr:colOff>525698</xdr:colOff>
      <xdr:row>141</xdr:row>
      <xdr:rowOff>78468</xdr:rowOff>
    </xdr:to>
    <xdr:grpSp>
      <xdr:nvGrpSpPr>
        <xdr:cNvPr id="22" name="Groep 23">
          <a:extLst>
            <a:ext uri="{FF2B5EF4-FFF2-40B4-BE49-F238E27FC236}">
              <a16:creationId xmlns:a16="http://schemas.microsoft.com/office/drawing/2014/main" id="{FF54F689-EC7B-3A2C-C1DD-2A6767BCE967}"/>
            </a:ext>
          </a:extLst>
        </xdr:cNvPr>
        <xdr:cNvGrpSpPr/>
      </xdr:nvGrpSpPr>
      <xdr:grpSpPr>
        <a:xfrm>
          <a:off x="2314978" y="17137190"/>
          <a:ext cx="8475668" cy="3501423"/>
          <a:chOff x="6442857" y="2642506"/>
          <a:chExt cx="7599713" cy="3212598"/>
        </a:xfrm>
      </xdr:grpSpPr>
      <xdr:graphicFrame macro="">
        <xdr:nvGraphicFramePr>
          <xdr:cNvPr id="26" name="Grafiek 24">
            <a:extLst>
              <a:ext uri="{FF2B5EF4-FFF2-40B4-BE49-F238E27FC236}">
                <a16:creationId xmlns:a16="http://schemas.microsoft.com/office/drawing/2014/main" id="{89B51E89-DFB2-FD05-3EF7-38EC968CAD03}"/>
              </a:ext>
            </a:extLst>
          </xdr:cNvPr>
          <xdr:cNvGraphicFramePr>
            <a:graphicFrameLocks/>
          </xdr:cNvGraphicFramePr>
        </xdr:nvGraphicFramePr>
        <xdr:xfrm>
          <a:off x="6503891" y="2792403"/>
          <a:ext cx="7522956" cy="3062701"/>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29" name="Rechthoek 26">
            <a:extLst>
              <a:ext uri="{FF2B5EF4-FFF2-40B4-BE49-F238E27FC236}">
                <a16:creationId xmlns:a16="http://schemas.microsoft.com/office/drawing/2014/main" id="{29213AE7-7EE5-2173-017A-7F04840B8ADC}"/>
              </a:ext>
            </a:extLst>
          </xdr:cNvPr>
          <xdr:cNvSpPr/>
        </xdr:nvSpPr>
        <xdr:spPr>
          <a:xfrm>
            <a:off x="6442857" y="2642506"/>
            <a:ext cx="7599713" cy="3181351"/>
          </a:xfrm>
          <a:prstGeom prst="rect">
            <a:avLst/>
          </a:prstGeom>
          <a:no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solidFill>
                <a:schemeClr val="bg1">
                  <a:lumMod val="85000"/>
                </a:schemeClr>
              </a:solidFill>
            </a:endParaRPr>
          </a:p>
        </xdr:txBody>
      </xdr:sp>
    </xdr:grpSp>
    <xdr:clientData/>
  </xdr:twoCellAnchor>
  <xdr:twoCellAnchor>
    <xdr:from>
      <xdr:col>40</xdr:col>
      <xdr:colOff>49349</xdr:colOff>
      <xdr:row>49</xdr:row>
      <xdr:rowOff>18507</xdr:rowOff>
    </xdr:from>
    <xdr:to>
      <xdr:col>51</xdr:col>
      <xdr:colOff>524114</xdr:colOff>
      <xdr:row>76</xdr:row>
      <xdr:rowOff>101781</xdr:rowOff>
    </xdr:to>
    <xdr:graphicFrame macro="">
      <xdr:nvGraphicFramePr>
        <xdr:cNvPr id="40" name="Chart 15">
          <a:extLst>
            <a:ext uri="{FF2B5EF4-FFF2-40B4-BE49-F238E27FC236}">
              <a16:creationId xmlns:a16="http://schemas.microsoft.com/office/drawing/2014/main" id="{5CAB81A1-DFC6-4939-80F4-7189BA53A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589512</xdr:colOff>
      <xdr:row>159</xdr:row>
      <xdr:rowOff>229110</xdr:rowOff>
    </xdr:from>
    <xdr:to>
      <xdr:col>25</xdr:col>
      <xdr:colOff>505402</xdr:colOff>
      <xdr:row>176</xdr:row>
      <xdr:rowOff>142067</xdr:rowOff>
    </xdr:to>
    <xdr:graphicFrame macro="">
      <xdr:nvGraphicFramePr>
        <xdr:cNvPr id="42" name="Grafiek 32">
          <a:extLst>
            <a:ext uri="{FF2B5EF4-FFF2-40B4-BE49-F238E27FC236}">
              <a16:creationId xmlns:a16="http://schemas.microsoft.com/office/drawing/2014/main" id="{B82656FD-BCA4-5D34-8111-C711D021C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495876</xdr:colOff>
      <xdr:row>9</xdr:row>
      <xdr:rowOff>9355</xdr:rowOff>
    </xdr:from>
    <xdr:to>
      <xdr:col>23</xdr:col>
      <xdr:colOff>346364</xdr:colOff>
      <xdr:row>39</xdr:row>
      <xdr:rowOff>17145</xdr:rowOff>
    </xdr:to>
    <xdr:graphicFrame macro="">
      <xdr:nvGraphicFramePr>
        <xdr:cNvPr id="4" name="Grafiek 13">
          <a:extLst>
            <a:ext uri="{FF2B5EF4-FFF2-40B4-BE49-F238E27FC236}">
              <a16:creationId xmlns:a16="http://schemas.microsoft.com/office/drawing/2014/main" id="{49AF7E78-FFD1-4222-983B-997ADA453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35</xdr:col>
      <xdr:colOff>0</xdr:colOff>
      <xdr:row>80</xdr:row>
      <xdr:rowOff>98229</xdr:rowOff>
    </xdr:from>
    <xdr:to>
      <xdr:col>52</xdr:col>
      <xdr:colOff>2022</xdr:colOff>
      <xdr:row>107</xdr:row>
      <xdr:rowOff>200472</xdr:rowOff>
    </xdr:to>
    <xdr:graphicFrame macro="">
      <xdr:nvGraphicFramePr>
        <xdr:cNvPr id="18" name="Grafiek 13">
          <a:extLst>
            <a:ext uri="{FF2B5EF4-FFF2-40B4-BE49-F238E27FC236}">
              <a16:creationId xmlns:a16="http://schemas.microsoft.com/office/drawing/2014/main" id="{3EF4B5A5-94A8-CD99-9CA0-416A02CAD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83127</xdr:colOff>
      <xdr:row>47</xdr:row>
      <xdr:rowOff>258536</xdr:rowOff>
    </xdr:from>
    <xdr:to>
      <xdr:col>26</xdr:col>
      <xdr:colOff>9958</xdr:colOff>
      <xdr:row>76</xdr:row>
      <xdr:rowOff>125640</xdr:rowOff>
    </xdr:to>
    <xdr:grpSp>
      <xdr:nvGrpSpPr>
        <xdr:cNvPr id="33" name="Group 32">
          <a:extLst>
            <a:ext uri="{FF2B5EF4-FFF2-40B4-BE49-F238E27FC236}">
              <a16:creationId xmlns:a16="http://schemas.microsoft.com/office/drawing/2014/main" id="{500B428C-BBEE-F794-2E55-CC5BE4932535}"/>
            </a:ext>
          </a:extLst>
        </xdr:cNvPr>
        <xdr:cNvGrpSpPr/>
      </xdr:nvGrpSpPr>
      <xdr:grpSpPr>
        <a:xfrm>
          <a:off x="5085888" y="7267666"/>
          <a:ext cx="7908319" cy="3916441"/>
          <a:chOff x="5531326" y="6658612"/>
          <a:chExt cx="7219388" cy="3876672"/>
        </a:xfrm>
      </xdr:grpSpPr>
      <xdr:grpSp>
        <xdr:nvGrpSpPr>
          <xdr:cNvPr id="11" name="Group 10">
            <a:extLst>
              <a:ext uri="{FF2B5EF4-FFF2-40B4-BE49-F238E27FC236}">
                <a16:creationId xmlns:a16="http://schemas.microsoft.com/office/drawing/2014/main" id="{0CCECEDA-825A-7299-E827-C6A130DCA01E}"/>
              </a:ext>
            </a:extLst>
          </xdr:cNvPr>
          <xdr:cNvGrpSpPr/>
        </xdr:nvGrpSpPr>
        <xdr:grpSpPr>
          <a:xfrm>
            <a:off x="5645371" y="6658612"/>
            <a:ext cx="7105343" cy="3876672"/>
            <a:chOff x="5613995" y="6699250"/>
            <a:chExt cx="6953822" cy="3880352"/>
          </a:xfrm>
          <a:noFill/>
        </xdr:grpSpPr>
        <xdr:graphicFrame macro="">
          <xdr:nvGraphicFramePr>
            <xdr:cNvPr id="10" name="Grafiek 3">
              <a:extLst>
                <a:ext uri="{FF2B5EF4-FFF2-40B4-BE49-F238E27FC236}">
                  <a16:creationId xmlns:a16="http://schemas.microsoft.com/office/drawing/2014/main" id="{FFEADDED-48F8-4B14-8F14-DFF2F28F93D5}"/>
                </a:ext>
              </a:extLst>
            </xdr:cNvPr>
            <xdr:cNvGraphicFramePr>
              <a:graphicFrameLocks/>
            </xdr:cNvGraphicFramePr>
          </xdr:nvGraphicFramePr>
          <xdr:xfrm>
            <a:off x="11637537" y="6699250"/>
            <a:ext cx="930280" cy="3880352"/>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5" name="Grafiek 4">
              <a:extLst>
                <a:ext uri="{FF2B5EF4-FFF2-40B4-BE49-F238E27FC236}">
                  <a16:creationId xmlns:a16="http://schemas.microsoft.com/office/drawing/2014/main" id="{2FACC75C-2869-435A-AF79-994D3A2A83C8}"/>
                </a:ext>
              </a:extLst>
            </xdr:cNvPr>
            <xdr:cNvGraphicFramePr>
              <a:graphicFrameLocks/>
            </xdr:cNvGraphicFramePr>
          </xdr:nvGraphicFramePr>
          <xdr:xfrm>
            <a:off x="5613995" y="6993023"/>
            <a:ext cx="6265814" cy="3524072"/>
          </xdr:xfrm>
          <a:graphic>
            <a:graphicData uri="http://schemas.openxmlformats.org/drawingml/2006/chart">
              <c:chart xmlns:c="http://schemas.openxmlformats.org/drawingml/2006/chart" xmlns:r="http://schemas.openxmlformats.org/officeDocument/2006/relationships" r:id="rId10"/>
            </a:graphicData>
          </a:graphic>
        </xdr:graphicFrame>
      </xdr:grpSp>
      <xdr:sp macro="" textlink="">
        <xdr:nvSpPr>
          <xdr:cNvPr id="32" name="Rectangle 31">
            <a:extLst>
              <a:ext uri="{FF2B5EF4-FFF2-40B4-BE49-F238E27FC236}">
                <a16:creationId xmlns:a16="http://schemas.microsoft.com/office/drawing/2014/main" id="{5694DDEA-5237-4307-4727-B9DF84EF9087}"/>
              </a:ext>
            </a:extLst>
          </xdr:cNvPr>
          <xdr:cNvSpPr/>
        </xdr:nvSpPr>
        <xdr:spPr>
          <a:xfrm>
            <a:off x="5531326" y="6788173"/>
            <a:ext cx="7194089" cy="3732808"/>
          </a:xfrm>
          <a:prstGeom prst="rect">
            <a:avLst/>
          </a:prstGeom>
          <a:noFill/>
          <a:ln>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0</xdr:col>
      <xdr:colOff>73877</xdr:colOff>
      <xdr:row>51</xdr:row>
      <xdr:rowOff>545</xdr:rowOff>
    </xdr:from>
    <xdr:to>
      <xdr:col>8</xdr:col>
      <xdr:colOff>311394</xdr:colOff>
      <xdr:row>77</xdr:row>
      <xdr:rowOff>162028</xdr:rowOff>
    </xdr:to>
    <xdr:grpSp>
      <xdr:nvGrpSpPr>
        <xdr:cNvPr id="16" name="Groep 15">
          <a:extLst>
            <a:ext uri="{FF2B5EF4-FFF2-40B4-BE49-F238E27FC236}">
              <a16:creationId xmlns:a16="http://schemas.microsoft.com/office/drawing/2014/main" id="{F4886D00-BC4A-820F-3863-6C6DD3558EC6}"/>
            </a:ext>
          </a:extLst>
        </xdr:cNvPr>
        <xdr:cNvGrpSpPr/>
      </xdr:nvGrpSpPr>
      <xdr:grpSpPr>
        <a:xfrm>
          <a:off x="73877" y="7759090"/>
          <a:ext cx="4187332" cy="3710787"/>
          <a:chOff x="178018" y="7579724"/>
          <a:chExt cx="4469792" cy="3645546"/>
        </a:xfrm>
      </xdr:grpSpPr>
      <xdr:graphicFrame macro="">
        <xdr:nvGraphicFramePr>
          <xdr:cNvPr id="3" name="Grafiek 2">
            <a:extLst>
              <a:ext uri="{FF2B5EF4-FFF2-40B4-BE49-F238E27FC236}">
                <a16:creationId xmlns:a16="http://schemas.microsoft.com/office/drawing/2014/main" id="{3C82D521-A2BF-4F40-AFA2-A0212385F468}"/>
              </a:ext>
            </a:extLst>
          </xdr:cNvPr>
          <xdr:cNvGraphicFramePr>
            <a:graphicFrameLocks/>
          </xdr:cNvGraphicFramePr>
        </xdr:nvGraphicFramePr>
        <xdr:xfrm>
          <a:off x="178018" y="7579724"/>
          <a:ext cx="4469792" cy="3645546"/>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2" name="Grafiek 1">
            <a:extLst>
              <a:ext uri="{FF2B5EF4-FFF2-40B4-BE49-F238E27FC236}">
                <a16:creationId xmlns:a16="http://schemas.microsoft.com/office/drawing/2014/main" id="{FC412F40-5885-42E5-9781-E472253CB4F4}"/>
              </a:ext>
            </a:extLst>
          </xdr:cNvPr>
          <xdr:cNvGraphicFramePr>
            <a:graphicFrameLocks/>
          </xdr:cNvGraphicFramePr>
        </xdr:nvGraphicFramePr>
        <xdr:xfrm>
          <a:off x="479566" y="7846525"/>
          <a:ext cx="3853613" cy="2952204"/>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0</xdr:col>
      <xdr:colOff>48206</xdr:colOff>
      <xdr:row>81</xdr:row>
      <xdr:rowOff>121104</xdr:rowOff>
    </xdr:from>
    <xdr:to>
      <xdr:col>8</xdr:col>
      <xdr:colOff>298423</xdr:colOff>
      <xdr:row>108</xdr:row>
      <xdr:rowOff>202849</xdr:rowOff>
    </xdr:to>
    <xdr:grpSp>
      <xdr:nvGrpSpPr>
        <xdr:cNvPr id="24" name="Groep 23">
          <a:extLst>
            <a:ext uri="{FF2B5EF4-FFF2-40B4-BE49-F238E27FC236}">
              <a16:creationId xmlns:a16="http://schemas.microsoft.com/office/drawing/2014/main" id="{71E9B6C3-EB9D-E3DA-2B0F-C0EA27AA01CE}"/>
            </a:ext>
          </a:extLst>
        </xdr:cNvPr>
        <xdr:cNvGrpSpPr/>
      </xdr:nvGrpSpPr>
      <xdr:grpSpPr>
        <a:xfrm>
          <a:off x="50746" y="12245101"/>
          <a:ext cx="4194952" cy="3768324"/>
          <a:chOff x="178018" y="7579724"/>
          <a:chExt cx="4469792" cy="3645546"/>
        </a:xfrm>
      </xdr:grpSpPr>
      <xdr:graphicFrame macro="">
        <xdr:nvGraphicFramePr>
          <xdr:cNvPr id="25" name="Grafiek 24">
            <a:extLst>
              <a:ext uri="{FF2B5EF4-FFF2-40B4-BE49-F238E27FC236}">
                <a16:creationId xmlns:a16="http://schemas.microsoft.com/office/drawing/2014/main" id="{BDB471BF-CA6E-8A0A-F421-B629A04961EC}"/>
              </a:ext>
            </a:extLst>
          </xdr:cNvPr>
          <xdr:cNvGraphicFramePr>
            <a:graphicFrameLocks/>
          </xdr:cNvGraphicFramePr>
        </xdr:nvGraphicFramePr>
        <xdr:xfrm>
          <a:off x="178018" y="7579724"/>
          <a:ext cx="4469792" cy="3645546"/>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27" name="Grafiek 26">
            <a:extLst>
              <a:ext uri="{FF2B5EF4-FFF2-40B4-BE49-F238E27FC236}">
                <a16:creationId xmlns:a16="http://schemas.microsoft.com/office/drawing/2014/main" id="{3BD7E23D-9732-1DEF-55D8-EDC2B0025888}"/>
              </a:ext>
            </a:extLst>
          </xdr:cNvPr>
          <xdr:cNvGraphicFramePr>
            <a:graphicFrameLocks/>
          </xdr:cNvGraphicFramePr>
        </xdr:nvGraphicFramePr>
        <xdr:xfrm>
          <a:off x="479566" y="7846525"/>
          <a:ext cx="3853613" cy="2952204"/>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7</xdr:col>
      <xdr:colOff>391540</xdr:colOff>
      <xdr:row>84</xdr:row>
      <xdr:rowOff>111163</xdr:rowOff>
    </xdr:from>
    <xdr:to>
      <xdr:col>9</xdr:col>
      <xdr:colOff>224008</xdr:colOff>
      <xdr:row>85</xdr:row>
      <xdr:rowOff>153387</xdr:rowOff>
    </xdr:to>
    <xdr:sp macro="" textlink="">
      <xdr:nvSpPr>
        <xdr:cNvPr id="28" name="Rechthoek 27">
          <a:extLst>
            <a:ext uri="{FF2B5EF4-FFF2-40B4-BE49-F238E27FC236}">
              <a16:creationId xmlns:a16="http://schemas.microsoft.com/office/drawing/2014/main" id="{31D72529-7D7D-283E-D87F-65611D690067}"/>
            </a:ext>
          </a:extLst>
        </xdr:cNvPr>
        <xdr:cNvSpPr/>
      </xdr:nvSpPr>
      <xdr:spPr>
        <a:xfrm>
          <a:off x="3720894" y="12578655"/>
          <a:ext cx="899268" cy="218070"/>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nl-BE" sz="900">
              <a:solidFill>
                <a:schemeClr val="accent6">
                  <a:lumMod val="50000"/>
                </a:schemeClr>
              </a:solidFill>
              <a:latin typeface="Nunito Light" pitchFamily="2" charset="0"/>
            </a:rPr>
            <a:t>%</a:t>
          </a:r>
          <a:r>
            <a:rPr lang="nl-BE" sz="900" baseline="0">
              <a:solidFill>
                <a:schemeClr val="accent6">
                  <a:lumMod val="50000"/>
                </a:schemeClr>
              </a:solidFill>
              <a:latin typeface="Nunito Light" pitchFamily="2" charset="0"/>
            </a:rPr>
            <a:t> </a:t>
          </a:r>
          <a:r>
            <a:rPr lang="nl-BE" sz="900" baseline="0">
              <a:solidFill>
                <a:schemeClr val="accent6">
                  <a:lumMod val="50000"/>
                </a:schemeClr>
              </a:solidFill>
              <a:latin typeface="Nunito Black" pitchFamily="2" charset="0"/>
            </a:rPr>
            <a:t>d</a:t>
          </a:r>
          <a:r>
            <a:rPr lang="nl-BE" sz="900">
              <a:solidFill>
                <a:schemeClr val="accent6">
                  <a:lumMod val="50000"/>
                </a:schemeClr>
              </a:solidFill>
              <a:latin typeface="Nunito Black" pitchFamily="2" charset="0"/>
            </a:rPr>
            <a:t>uurzaam</a:t>
          </a:r>
        </a:p>
      </xdr:txBody>
    </xdr:sp>
    <xdr:clientData/>
  </xdr:twoCellAnchor>
  <xdr:twoCellAnchor>
    <xdr:from>
      <xdr:col>10</xdr:col>
      <xdr:colOff>103157</xdr:colOff>
      <xdr:row>77</xdr:row>
      <xdr:rowOff>39872</xdr:rowOff>
    </xdr:from>
    <xdr:to>
      <xdr:col>25</xdr:col>
      <xdr:colOff>526564</xdr:colOff>
      <xdr:row>107</xdr:row>
      <xdr:rowOff>179555</xdr:rowOff>
    </xdr:to>
    <xdr:grpSp>
      <xdr:nvGrpSpPr>
        <xdr:cNvPr id="7" name="Groep 6">
          <a:extLst>
            <a:ext uri="{FF2B5EF4-FFF2-40B4-BE49-F238E27FC236}">
              <a16:creationId xmlns:a16="http://schemas.microsoft.com/office/drawing/2014/main" id="{7DFFF12A-0ADC-7CFB-DCBA-5D94CCE10CA1}"/>
            </a:ext>
          </a:extLst>
        </xdr:cNvPr>
        <xdr:cNvGrpSpPr/>
      </xdr:nvGrpSpPr>
      <xdr:grpSpPr>
        <a:xfrm>
          <a:off x="5102108" y="11345181"/>
          <a:ext cx="7878422" cy="4335070"/>
          <a:chOff x="6664882" y="11128649"/>
          <a:chExt cx="7048062" cy="4201109"/>
        </a:xfrm>
      </xdr:grpSpPr>
      <xdr:graphicFrame macro="">
        <xdr:nvGraphicFramePr>
          <xdr:cNvPr id="39" name="Grafiek 3">
            <a:extLst>
              <a:ext uri="{FF2B5EF4-FFF2-40B4-BE49-F238E27FC236}">
                <a16:creationId xmlns:a16="http://schemas.microsoft.com/office/drawing/2014/main" id="{54FBB86C-9375-B996-3E48-B1F6125E3C34}"/>
              </a:ext>
            </a:extLst>
          </xdr:cNvPr>
          <xdr:cNvGraphicFramePr>
            <a:graphicFrameLocks/>
          </xdr:cNvGraphicFramePr>
        </xdr:nvGraphicFramePr>
        <xdr:xfrm>
          <a:off x="12777805" y="11128649"/>
          <a:ext cx="881550" cy="4192883"/>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44" name="Grafiek 43">
            <a:extLst>
              <a:ext uri="{FF2B5EF4-FFF2-40B4-BE49-F238E27FC236}">
                <a16:creationId xmlns:a16="http://schemas.microsoft.com/office/drawing/2014/main" id="{46420458-4165-21E6-1C7F-897D62A2D364}"/>
              </a:ext>
            </a:extLst>
          </xdr:cNvPr>
          <xdr:cNvGraphicFramePr>
            <a:graphicFrameLocks/>
          </xdr:cNvGraphicFramePr>
        </xdr:nvGraphicFramePr>
        <xdr:xfrm>
          <a:off x="6772552" y="11806879"/>
          <a:ext cx="6338767" cy="3468740"/>
        </xdr:xfrm>
        <a:graphic>
          <a:graphicData uri="http://schemas.openxmlformats.org/drawingml/2006/chart">
            <c:chart xmlns:c="http://schemas.openxmlformats.org/drawingml/2006/chart" xmlns:r="http://schemas.openxmlformats.org/officeDocument/2006/relationships" r:id="rId16"/>
          </a:graphicData>
        </a:graphic>
      </xdr:graphicFrame>
      <xdr:sp macro="" textlink="">
        <xdr:nvSpPr>
          <xdr:cNvPr id="34" name="Rectangle 31">
            <a:extLst>
              <a:ext uri="{FF2B5EF4-FFF2-40B4-BE49-F238E27FC236}">
                <a16:creationId xmlns:a16="http://schemas.microsoft.com/office/drawing/2014/main" id="{56AD36CF-84E1-2E31-42F0-DA5DF9B8EB99}"/>
              </a:ext>
            </a:extLst>
          </xdr:cNvPr>
          <xdr:cNvSpPr/>
        </xdr:nvSpPr>
        <xdr:spPr>
          <a:xfrm>
            <a:off x="6664882" y="11845261"/>
            <a:ext cx="7048062" cy="3484497"/>
          </a:xfrm>
          <a:prstGeom prst="rect">
            <a:avLst/>
          </a:prstGeom>
          <a:noFill/>
          <a:ln>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26</xdr:col>
      <xdr:colOff>150107</xdr:colOff>
      <xdr:row>83</xdr:row>
      <xdr:rowOff>118798</xdr:rowOff>
    </xdr:from>
    <xdr:to>
      <xdr:col>32</xdr:col>
      <xdr:colOff>73661</xdr:colOff>
      <xdr:row>105</xdr:row>
      <xdr:rowOff>70008</xdr:rowOff>
    </xdr:to>
    <xdr:graphicFrame macro="">
      <xdr:nvGraphicFramePr>
        <xdr:cNvPr id="31" name="Grafiek 30">
          <a:extLst>
            <a:ext uri="{FF2B5EF4-FFF2-40B4-BE49-F238E27FC236}">
              <a16:creationId xmlns:a16="http://schemas.microsoft.com/office/drawing/2014/main" id="{94284021-0065-399D-9B5E-132BE9DFA0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40</xdr:col>
      <xdr:colOff>517071</xdr:colOff>
      <xdr:row>114</xdr:row>
      <xdr:rowOff>25584</xdr:rowOff>
    </xdr:from>
    <xdr:to>
      <xdr:col>52</xdr:col>
      <xdr:colOff>6788</xdr:colOff>
      <xdr:row>141</xdr:row>
      <xdr:rowOff>3174</xdr:rowOff>
    </xdr:to>
    <xdr:graphicFrame macro="">
      <xdr:nvGraphicFramePr>
        <xdr:cNvPr id="8" name="Grafiek 13">
          <a:extLst>
            <a:ext uri="{FF2B5EF4-FFF2-40B4-BE49-F238E27FC236}">
              <a16:creationId xmlns:a16="http://schemas.microsoft.com/office/drawing/2014/main" id="{E6C8ADEF-B62B-CD24-86EB-955AF6831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9525</xdr:colOff>
      <xdr:row>114</xdr:row>
      <xdr:rowOff>30390</xdr:rowOff>
    </xdr:from>
    <xdr:to>
      <xdr:col>40</xdr:col>
      <xdr:colOff>7257</xdr:colOff>
      <xdr:row>138</xdr:row>
      <xdr:rowOff>136071</xdr:rowOff>
    </xdr:to>
    <xdr:graphicFrame macro="">
      <xdr:nvGraphicFramePr>
        <xdr:cNvPr id="9" name="Grafiek 8">
          <a:extLst>
            <a:ext uri="{FF2B5EF4-FFF2-40B4-BE49-F238E27FC236}">
              <a16:creationId xmlns:a16="http://schemas.microsoft.com/office/drawing/2014/main" id="{C9F6C97D-3A2F-7CAF-4230-5964204B0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104603</xdr:colOff>
      <xdr:row>159</xdr:row>
      <xdr:rowOff>229110</xdr:rowOff>
    </xdr:from>
    <xdr:to>
      <xdr:col>51</xdr:col>
      <xdr:colOff>484909</xdr:colOff>
      <xdr:row>176</xdr:row>
      <xdr:rowOff>145242</xdr:rowOff>
    </xdr:to>
    <xdr:graphicFrame macro="">
      <xdr:nvGraphicFramePr>
        <xdr:cNvPr id="13" name="Grafiek 32">
          <a:extLst>
            <a:ext uri="{FF2B5EF4-FFF2-40B4-BE49-F238E27FC236}">
              <a16:creationId xmlns:a16="http://schemas.microsoft.com/office/drawing/2014/main" id="{D57DCB53-959C-6055-80C1-875573AE7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103911</xdr:colOff>
      <xdr:row>179</xdr:row>
      <xdr:rowOff>190501</xdr:rowOff>
    </xdr:from>
    <xdr:to>
      <xdr:col>51</xdr:col>
      <xdr:colOff>505403</xdr:colOff>
      <xdr:row>197</xdr:row>
      <xdr:rowOff>83416</xdr:rowOff>
    </xdr:to>
    <xdr:graphicFrame macro="">
      <xdr:nvGraphicFramePr>
        <xdr:cNvPr id="21" name="Grafiek 20">
          <a:extLst>
            <a:ext uri="{FF2B5EF4-FFF2-40B4-BE49-F238E27FC236}">
              <a16:creationId xmlns:a16="http://schemas.microsoft.com/office/drawing/2014/main" id="{65344248-556F-046B-4C8D-AE592E1460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583336</xdr:colOff>
      <xdr:row>179</xdr:row>
      <xdr:rowOff>190501</xdr:rowOff>
    </xdr:from>
    <xdr:to>
      <xdr:col>25</xdr:col>
      <xdr:colOff>515835</xdr:colOff>
      <xdr:row>197</xdr:row>
      <xdr:rowOff>86591</xdr:rowOff>
    </xdr:to>
    <xdr:graphicFrame macro="">
      <xdr:nvGraphicFramePr>
        <xdr:cNvPr id="30" name="Grafiek 29">
          <a:extLst>
            <a:ext uri="{FF2B5EF4-FFF2-40B4-BE49-F238E27FC236}">
              <a16:creationId xmlns:a16="http://schemas.microsoft.com/office/drawing/2014/main" id="{D9A09DEA-F8C5-7824-FF83-76528A0988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11206</xdr:colOff>
      <xdr:row>30</xdr:row>
      <xdr:rowOff>3363</xdr:rowOff>
    </xdr:from>
    <xdr:to>
      <xdr:col>3</xdr:col>
      <xdr:colOff>588665</xdr:colOff>
      <xdr:row>36</xdr:row>
      <xdr:rowOff>1756</xdr:rowOff>
    </xdr:to>
    <xdr:pic>
      <xdr:nvPicPr>
        <xdr:cNvPr id="2" name="Afbeelding 1">
          <a:extLst>
            <a:ext uri="{FF2B5EF4-FFF2-40B4-BE49-F238E27FC236}">
              <a16:creationId xmlns:a16="http://schemas.microsoft.com/office/drawing/2014/main" id="{898ADB93-F12D-4E89-943B-5CCCEC2ABA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556" y="6728013"/>
          <a:ext cx="6971909" cy="1081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0.37022</cdr:x>
      <cdr:y>0.32447</cdr:y>
    </cdr:from>
    <cdr:to>
      <cdr:x>0.62061</cdr:x>
      <cdr:y>0.63117</cdr:y>
    </cdr:to>
    <cdr:sp macro="" textlink="">
      <cdr:nvSpPr>
        <cdr:cNvPr id="2" name="Oval 1">
          <a:extLst xmlns:a="http://schemas.openxmlformats.org/drawingml/2006/main">
            <a:ext uri="{FF2B5EF4-FFF2-40B4-BE49-F238E27FC236}">
              <a16:creationId xmlns:a16="http://schemas.microsoft.com/office/drawing/2014/main" id="{B4010210-976F-341B-88B4-7C4133F79901}"/>
            </a:ext>
          </a:extLst>
        </cdr:cNvPr>
        <cdr:cNvSpPr/>
      </cdr:nvSpPr>
      <cdr:spPr>
        <a:xfrm xmlns:a="http://schemas.openxmlformats.org/drawingml/2006/main">
          <a:off x="1668367" y="1193743"/>
          <a:ext cx="1128346" cy="1128346"/>
        </a:xfrm>
        <a:prstGeom xmlns:a="http://schemas.openxmlformats.org/drawingml/2006/main" prst="ellipse">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nl-NL"/>
        </a:p>
      </cdr:txBody>
    </cdr:sp>
  </cdr:relSizeAnchor>
</c:userShapes>
</file>

<file path=xl/drawings/drawing3.xml><?xml version="1.0" encoding="utf-8"?>
<c:userShapes xmlns:c="http://schemas.openxmlformats.org/drawingml/2006/chart">
  <cdr:relSizeAnchor xmlns:cdr="http://schemas.openxmlformats.org/drawingml/2006/chartDrawing">
    <cdr:from>
      <cdr:x>0.37022</cdr:x>
      <cdr:y>0.32447</cdr:y>
    </cdr:from>
    <cdr:to>
      <cdr:x>0.62061</cdr:x>
      <cdr:y>0.63117</cdr:y>
    </cdr:to>
    <cdr:sp macro="" textlink="">
      <cdr:nvSpPr>
        <cdr:cNvPr id="2" name="Oval 1">
          <a:extLst xmlns:a="http://schemas.openxmlformats.org/drawingml/2006/main">
            <a:ext uri="{FF2B5EF4-FFF2-40B4-BE49-F238E27FC236}">
              <a16:creationId xmlns:a16="http://schemas.microsoft.com/office/drawing/2014/main" id="{B4010210-976F-341B-88B4-7C4133F79901}"/>
            </a:ext>
          </a:extLst>
        </cdr:cNvPr>
        <cdr:cNvSpPr/>
      </cdr:nvSpPr>
      <cdr:spPr>
        <a:xfrm xmlns:a="http://schemas.openxmlformats.org/drawingml/2006/main">
          <a:off x="1668367" y="1193743"/>
          <a:ext cx="1128346" cy="1128346"/>
        </a:xfrm>
        <a:prstGeom xmlns:a="http://schemas.openxmlformats.org/drawingml/2006/main" prst="ellipse">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nl-NL"/>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123773</xdr:colOff>
      <xdr:row>195</xdr:row>
      <xdr:rowOff>27785</xdr:rowOff>
    </xdr:from>
    <xdr:to>
      <xdr:col>3</xdr:col>
      <xdr:colOff>299721</xdr:colOff>
      <xdr:row>195</xdr:row>
      <xdr:rowOff>207785</xdr:rowOff>
    </xdr:to>
    <xdr:sp macro="" textlink="">
      <xdr:nvSpPr>
        <xdr:cNvPr id="7" name="Rechthoek 41">
          <a:extLst>
            <a:ext uri="{FF2B5EF4-FFF2-40B4-BE49-F238E27FC236}">
              <a16:creationId xmlns:a16="http://schemas.microsoft.com/office/drawing/2014/main" id="{CD5938F2-F3A3-C320-077E-76C8E1EA4746}"/>
            </a:ext>
          </a:extLst>
        </xdr:cNvPr>
        <xdr:cNvSpPr>
          <a:spLocks/>
        </xdr:cNvSpPr>
      </xdr:nvSpPr>
      <xdr:spPr>
        <a:xfrm>
          <a:off x="2045484" y="23027039"/>
          <a:ext cx="175948" cy="1800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xdr:from>
      <xdr:col>3</xdr:col>
      <xdr:colOff>123773</xdr:colOff>
      <xdr:row>196</xdr:row>
      <xdr:rowOff>26808</xdr:rowOff>
    </xdr:from>
    <xdr:to>
      <xdr:col>3</xdr:col>
      <xdr:colOff>299721</xdr:colOff>
      <xdr:row>196</xdr:row>
      <xdr:rowOff>206808</xdr:rowOff>
    </xdr:to>
    <xdr:sp macro="" textlink="">
      <xdr:nvSpPr>
        <xdr:cNvPr id="9" name="Rechthoek 41">
          <a:extLst>
            <a:ext uri="{FF2B5EF4-FFF2-40B4-BE49-F238E27FC236}">
              <a16:creationId xmlns:a16="http://schemas.microsoft.com/office/drawing/2014/main" id="{592D26DF-DE8D-09C9-A7AA-38BA925AE2A4}"/>
            </a:ext>
          </a:extLst>
        </xdr:cNvPr>
        <xdr:cNvSpPr>
          <a:spLocks/>
        </xdr:cNvSpPr>
      </xdr:nvSpPr>
      <xdr:spPr>
        <a:xfrm>
          <a:off x="2045484" y="23243299"/>
          <a:ext cx="175948" cy="1800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clientData/>
  </xdr:twoCellAnchor>
  <xdr:twoCellAnchor>
    <xdr:from>
      <xdr:col>3</xdr:col>
      <xdr:colOff>126948</xdr:colOff>
      <xdr:row>197</xdr:row>
      <xdr:rowOff>29983</xdr:rowOff>
    </xdr:from>
    <xdr:to>
      <xdr:col>3</xdr:col>
      <xdr:colOff>302896</xdr:colOff>
      <xdr:row>197</xdr:row>
      <xdr:rowOff>209983</xdr:rowOff>
    </xdr:to>
    <xdr:sp macro="" textlink="">
      <xdr:nvSpPr>
        <xdr:cNvPr id="11" name="Rechthoek 41">
          <a:extLst>
            <a:ext uri="{FF2B5EF4-FFF2-40B4-BE49-F238E27FC236}">
              <a16:creationId xmlns:a16="http://schemas.microsoft.com/office/drawing/2014/main" id="{F39AFDEF-D578-F08B-4B34-D697169DBF3B}"/>
            </a:ext>
          </a:extLst>
        </xdr:cNvPr>
        <xdr:cNvSpPr>
          <a:spLocks/>
        </xdr:cNvSpPr>
      </xdr:nvSpPr>
      <xdr:spPr>
        <a:xfrm>
          <a:off x="2048659" y="23680948"/>
          <a:ext cx="175948" cy="1800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3</a:t>
          </a:r>
        </a:p>
      </xdr:txBody>
    </xdr:sp>
    <xdr:clientData/>
  </xdr:twoCellAnchor>
  <xdr:twoCellAnchor>
    <xdr:from>
      <xdr:col>3</xdr:col>
      <xdr:colOff>123773</xdr:colOff>
      <xdr:row>200</xdr:row>
      <xdr:rowOff>26808</xdr:rowOff>
    </xdr:from>
    <xdr:to>
      <xdr:col>3</xdr:col>
      <xdr:colOff>299721</xdr:colOff>
      <xdr:row>200</xdr:row>
      <xdr:rowOff>206808</xdr:rowOff>
    </xdr:to>
    <xdr:sp macro="" textlink="">
      <xdr:nvSpPr>
        <xdr:cNvPr id="12" name="Rechthoek 41">
          <a:extLst>
            <a:ext uri="{FF2B5EF4-FFF2-40B4-BE49-F238E27FC236}">
              <a16:creationId xmlns:a16="http://schemas.microsoft.com/office/drawing/2014/main" id="{EC3BD9D5-9E49-37A2-0C97-F27D2EE1E550}"/>
            </a:ext>
          </a:extLst>
        </xdr:cNvPr>
        <xdr:cNvSpPr>
          <a:spLocks/>
        </xdr:cNvSpPr>
      </xdr:nvSpPr>
      <xdr:spPr>
        <a:xfrm>
          <a:off x="2045484" y="24329483"/>
          <a:ext cx="175948" cy="1800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4</a:t>
          </a:r>
        </a:p>
      </xdr:txBody>
    </xdr:sp>
    <xdr:clientData/>
  </xdr:twoCellAnchor>
  <xdr:twoCellAnchor>
    <xdr:from>
      <xdr:col>3</xdr:col>
      <xdr:colOff>123773</xdr:colOff>
      <xdr:row>204</xdr:row>
      <xdr:rowOff>18525</xdr:rowOff>
    </xdr:from>
    <xdr:to>
      <xdr:col>3</xdr:col>
      <xdr:colOff>302896</xdr:colOff>
      <xdr:row>204</xdr:row>
      <xdr:rowOff>201700</xdr:rowOff>
    </xdr:to>
    <xdr:sp macro="" textlink="">
      <xdr:nvSpPr>
        <xdr:cNvPr id="13" name="Rechthoek 41">
          <a:extLst>
            <a:ext uri="{FF2B5EF4-FFF2-40B4-BE49-F238E27FC236}">
              <a16:creationId xmlns:a16="http://schemas.microsoft.com/office/drawing/2014/main" id="{C6315625-B546-D2FB-E58C-76D8BF149640}"/>
            </a:ext>
          </a:extLst>
        </xdr:cNvPr>
        <xdr:cNvSpPr>
          <a:spLocks/>
        </xdr:cNvSpPr>
      </xdr:nvSpPr>
      <xdr:spPr>
        <a:xfrm>
          <a:off x="2293816" y="31707786"/>
          <a:ext cx="179123" cy="183175"/>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6</a:t>
          </a:r>
        </a:p>
      </xdr:txBody>
    </xdr:sp>
    <xdr:clientData/>
  </xdr:twoCellAnchor>
  <xdr:twoCellAnchor>
    <xdr:from>
      <xdr:col>2</xdr:col>
      <xdr:colOff>215367</xdr:colOff>
      <xdr:row>79</xdr:row>
      <xdr:rowOff>13566</xdr:rowOff>
    </xdr:from>
    <xdr:to>
      <xdr:col>2</xdr:col>
      <xdr:colOff>395367</xdr:colOff>
      <xdr:row>79</xdr:row>
      <xdr:rowOff>193566</xdr:rowOff>
    </xdr:to>
    <xdr:sp macro="" textlink="">
      <xdr:nvSpPr>
        <xdr:cNvPr id="27" name="Rechthoek 41">
          <a:extLst>
            <a:ext uri="{FF2B5EF4-FFF2-40B4-BE49-F238E27FC236}">
              <a16:creationId xmlns:a16="http://schemas.microsoft.com/office/drawing/2014/main" id="{172119BB-0612-2E50-6C6F-F88D776945E6}"/>
            </a:ext>
          </a:extLst>
        </xdr:cNvPr>
        <xdr:cNvSpPr>
          <a:spLocks/>
        </xdr:cNvSpPr>
      </xdr:nvSpPr>
      <xdr:spPr>
        <a:xfrm>
          <a:off x="1717280" y="12730131"/>
          <a:ext cx="18000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xdr:from>
      <xdr:col>2</xdr:col>
      <xdr:colOff>215367</xdr:colOff>
      <xdr:row>80</xdr:row>
      <xdr:rowOff>19088</xdr:rowOff>
    </xdr:from>
    <xdr:to>
      <xdr:col>2</xdr:col>
      <xdr:colOff>395367</xdr:colOff>
      <xdr:row>80</xdr:row>
      <xdr:rowOff>199088</xdr:rowOff>
    </xdr:to>
    <xdr:sp macro="" textlink="">
      <xdr:nvSpPr>
        <xdr:cNvPr id="28" name="Rechthoek 41">
          <a:extLst>
            <a:ext uri="{FF2B5EF4-FFF2-40B4-BE49-F238E27FC236}">
              <a16:creationId xmlns:a16="http://schemas.microsoft.com/office/drawing/2014/main" id="{68A21D79-656C-7E27-C17C-00A7D2117BD5}"/>
            </a:ext>
          </a:extLst>
        </xdr:cNvPr>
        <xdr:cNvSpPr>
          <a:spLocks/>
        </xdr:cNvSpPr>
      </xdr:nvSpPr>
      <xdr:spPr>
        <a:xfrm>
          <a:off x="1717280" y="12951001"/>
          <a:ext cx="18000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clientData/>
  </xdr:twoCellAnchor>
  <xdr:twoCellAnchor>
    <xdr:from>
      <xdr:col>2</xdr:col>
      <xdr:colOff>215367</xdr:colOff>
      <xdr:row>82</xdr:row>
      <xdr:rowOff>24610</xdr:rowOff>
    </xdr:from>
    <xdr:to>
      <xdr:col>2</xdr:col>
      <xdr:colOff>395367</xdr:colOff>
      <xdr:row>82</xdr:row>
      <xdr:rowOff>204610</xdr:rowOff>
    </xdr:to>
    <xdr:sp macro="" textlink="">
      <xdr:nvSpPr>
        <xdr:cNvPr id="29" name="Rechthoek 41">
          <a:extLst>
            <a:ext uri="{FF2B5EF4-FFF2-40B4-BE49-F238E27FC236}">
              <a16:creationId xmlns:a16="http://schemas.microsoft.com/office/drawing/2014/main" id="{15C0A729-9CD6-EC5E-C923-E60E9C9D6B0D}"/>
            </a:ext>
          </a:extLst>
        </xdr:cNvPr>
        <xdr:cNvSpPr>
          <a:spLocks/>
        </xdr:cNvSpPr>
      </xdr:nvSpPr>
      <xdr:spPr>
        <a:xfrm>
          <a:off x="1717280" y="13387219"/>
          <a:ext cx="18000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3</a:t>
          </a:r>
        </a:p>
      </xdr:txBody>
    </xdr:sp>
    <xdr:clientData/>
  </xdr:twoCellAnchor>
  <xdr:twoCellAnchor>
    <xdr:from>
      <xdr:col>2</xdr:col>
      <xdr:colOff>215367</xdr:colOff>
      <xdr:row>94</xdr:row>
      <xdr:rowOff>24610</xdr:rowOff>
    </xdr:from>
    <xdr:to>
      <xdr:col>2</xdr:col>
      <xdr:colOff>395367</xdr:colOff>
      <xdr:row>94</xdr:row>
      <xdr:rowOff>204610</xdr:rowOff>
    </xdr:to>
    <xdr:sp macro="" textlink="">
      <xdr:nvSpPr>
        <xdr:cNvPr id="30" name="Rechthoek 41">
          <a:extLst>
            <a:ext uri="{FF2B5EF4-FFF2-40B4-BE49-F238E27FC236}">
              <a16:creationId xmlns:a16="http://schemas.microsoft.com/office/drawing/2014/main" id="{EA025E5C-4200-CBD7-253D-6AADC4EFFC1A}"/>
            </a:ext>
          </a:extLst>
        </xdr:cNvPr>
        <xdr:cNvSpPr>
          <a:spLocks/>
        </xdr:cNvSpPr>
      </xdr:nvSpPr>
      <xdr:spPr>
        <a:xfrm>
          <a:off x="1717280" y="13602567"/>
          <a:ext cx="18000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5</a:t>
          </a:r>
        </a:p>
      </xdr:txBody>
    </xdr:sp>
    <xdr:clientData/>
  </xdr:twoCellAnchor>
  <xdr:twoCellAnchor>
    <xdr:from>
      <xdr:col>2</xdr:col>
      <xdr:colOff>215367</xdr:colOff>
      <xdr:row>95</xdr:row>
      <xdr:rowOff>13567</xdr:rowOff>
    </xdr:from>
    <xdr:to>
      <xdr:col>2</xdr:col>
      <xdr:colOff>395367</xdr:colOff>
      <xdr:row>95</xdr:row>
      <xdr:rowOff>193567</xdr:rowOff>
    </xdr:to>
    <xdr:sp macro="" textlink="">
      <xdr:nvSpPr>
        <xdr:cNvPr id="31" name="Rechthoek 41">
          <a:extLst>
            <a:ext uri="{FF2B5EF4-FFF2-40B4-BE49-F238E27FC236}">
              <a16:creationId xmlns:a16="http://schemas.microsoft.com/office/drawing/2014/main" id="{00574FE5-90F5-1F21-4193-F09D20696367}"/>
            </a:ext>
          </a:extLst>
        </xdr:cNvPr>
        <xdr:cNvSpPr>
          <a:spLocks/>
        </xdr:cNvSpPr>
      </xdr:nvSpPr>
      <xdr:spPr>
        <a:xfrm>
          <a:off x="1717280" y="13806871"/>
          <a:ext cx="18000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6</a:t>
          </a:r>
        </a:p>
      </xdr:txBody>
    </xdr:sp>
    <xdr:clientData/>
  </xdr:twoCellAnchor>
  <xdr:twoCellAnchor editAs="oneCell">
    <xdr:from>
      <xdr:col>2</xdr:col>
      <xdr:colOff>218538</xdr:colOff>
      <xdr:row>463</xdr:row>
      <xdr:rowOff>19915</xdr:rowOff>
    </xdr:from>
    <xdr:to>
      <xdr:col>2</xdr:col>
      <xdr:colOff>408698</xdr:colOff>
      <xdr:row>464</xdr:row>
      <xdr:rowOff>3068</xdr:rowOff>
    </xdr:to>
    <xdr:sp macro="" textlink="" fLocksText="0">
      <xdr:nvSpPr>
        <xdr:cNvPr id="37" name="Rechthoek 41">
          <a:extLst>
            <a:ext uri="{FF2B5EF4-FFF2-40B4-BE49-F238E27FC236}">
              <a16:creationId xmlns:a16="http://schemas.microsoft.com/office/drawing/2014/main" id="{9A30F7AD-88E9-D567-8020-1A39A170B93C}"/>
            </a:ext>
          </a:extLst>
        </xdr:cNvPr>
        <xdr:cNvSpPr>
          <a:spLocks/>
        </xdr:cNvSpPr>
      </xdr:nvSpPr>
      <xdr:spPr>
        <a:xfrm>
          <a:off x="1720767" y="40765144"/>
          <a:ext cx="183175" cy="18317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1</a:t>
          </a:r>
        </a:p>
      </xdr:txBody>
    </xdr:sp>
    <xdr:clientData fLocksWithSheet="0"/>
  </xdr:twoCellAnchor>
  <xdr:twoCellAnchor editAs="oneCell">
    <xdr:from>
      <xdr:col>2</xdr:col>
      <xdr:colOff>220125</xdr:colOff>
      <xdr:row>464</xdr:row>
      <xdr:rowOff>19915</xdr:rowOff>
    </xdr:from>
    <xdr:to>
      <xdr:col>2</xdr:col>
      <xdr:colOff>402665</xdr:colOff>
      <xdr:row>465</xdr:row>
      <xdr:rowOff>2430</xdr:rowOff>
    </xdr:to>
    <xdr:sp macro="" textlink="" fLocksText="0">
      <xdr:nvSpPr>
        <xdr:cNvPr id="52" name="Rechthoek 41">
          <a:extLst>
            <a:ext uri="{FF2B5EF4-FFF2-40B4-BE49-F238E27FC236}">
              <a16:creationId xmlns:a16="http://schemas.microsoft.com/office/drawing/2014/main" id="{38042654-09C7-C415-D0D3-0F3D143047D3}"/>
            </a:ext>
          </a:extLst>
        </xdr:cNvPr>
        <xdr:cNvSpPr>
          <a:spLocks/>
        </xdr:cNvSpPr>
      </xdr:nvSpPr>
      <xdr:spPr>
        <a:xfrm>
          <a:off x="1722354" y="40982858"/>
          <a:ext cx="18000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2</a:t>
          </a:r>
        </a:p>
      </xdr:txBody>
    </xdr:sp>
    <xdr:clientData fLocksWithSheet="0"/>
  </xdr:twoCellAnchor>
  <xdr:twoCellAnchor editAs="oneCell">
    <xdr:from>
      <xdr:col>2</xdr:col>
      <xdr:colOff>220125</xdr:colOff>
      <xdr:row>465</xdr:row>
      <xdr:rowOff>26266</xdr:rowOff>
    </xdr:from>
    <xdr:to>
      <xdr:col>2</xdr:col>
      <xdr:colOff>402665</xdr:colOff>
      <xdr:row>466</xdr:row>
      <xdr:rowOff>3066</xdr:rowOff>
    </xdr:to>
    <xdr:sp macro="" textlink="" fLocksText="0">
      <xdr:nvSpPr>
        <xdr:cNvPr id="57" name="Rechthoek 41">
          <a:extLst>
            <a:ext uri="{FF2B5EF4-FFF2-40B4-BE49-F238E27FC236}">
              <a16:creationId xmlns:a16="http://schemas.microsoft.com/office/drawing/2014/main" id="{0FC85545-B74F-06ED-8281-72E83B333F8D}"/>
            </a:ext>
          </a:extLst>
        </xdr:cNvPr>
        <xdr:cNvSpPr>
          <a:spLocks/>
        </xdr:cNvSpPr>
      </xdr:nvSpPr>
      <xdr:spPr>
        <a:xfrm>
          <a:off x="1722354" y="41206923"/>
          <a:ext cx="180000" cy="17682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3</a:t>
          </a:r>
        </a:p>
      </xdr:txBody>
    </xdr:sp>
    <xdr:clientData fLocksWithSheet="0"/>
  </xdr:twoCellAnchor>
  <xdr:twoCellAnchor editAs="oneCell">
    <xdr:from>
      <xdr:col>2</xdr:col>
      <xdr:colOff>223300</xdr:colOff>
      <xdr:row>466</xdr:row>
      <xdr:rowOff>12205</xdr:rowOff>
    </xdr:from>
    <xdr:to>
      <xdr:col>2</xdr:col>
      <xdr:colOff>407745</xdr:colOff>
      <xdr:row>466</xdr:row>
      <xdr:rowOff>192205</xdr:rowOff>
    </xdr:to>
    <xdr:sp macro="" textlink="" fLocksText="0">
      <xdr:nvSpPr>
        <xdr:cNvPr id="58" name="Rechthoek 41">
          <a:extLst>
            <a:ext uri="{FF2B5EF4-FFF2-40B4-BE49-F238E27FC236}">
              <a16:creationId xmlns:a16="http://schemas.microsoft.com/office/drawing/2014/main" id="{2C2DEC78-1F0B-E3C8-8C40-2C731218E348}"/>
            </a:ext>
          </a:extLst>
        </xdr:cNvPr>
        <xdr:cNvSpPr>
          <a:spLocks/>
        </xdr:cNvSpPr>
      </xdr:nvSpPr>
      <xdr:spPr>
        <a:xfrm>
          <a:off x="1725529" y="41410576"/>
          <a:ext cx="17365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4</a:t>
          </a:r>
        </a:p>
      </xdr:txBody>
    </xdr:sp>
    <xdr:clientData fLocksWithSheet="0"/>
  </xdr:twoCellAnchor>
  <xdr:twoCellAnchor editAs="oneCell">
    <xdr:from>
      <xdr:col>2</xdr:col>
      <xdr:colOff>221713</xdr:colOff>
      <xdr:row>486</xdr:row>
      <xdr:rowOff>19916</xdr:rowOff>
    </xdr:from>
    <xdr:to>
      <xdr:col>2</xdr:col>
      <xdr:colOff>408698</xdr:colOff>
      <xdr:row>487</xdr:row>
      <xdr:rowOff>2433</xdr:rowOff>
    </xdr:to>
    <xdr:sp macro="" textlink="" fLocksText="0">
      <xdr:nvSpPr>
        <xdr:cNvPr id="59" name="Rechthoek 41">
          <a:extLst>
            <a:ext uri="{FF2B5EF4-FFF2-40B4-BE49-F238E27FC236}">
              <a16:creationId xmlns:a16="http://schemas.microsoft.com/office/drawing/2014/main" id="{87017FC8-0CC5-551A-002E-1768F6E1283E}"/>
            </a:ext>
          </a:extLst>
        </xdr:cNvPr>
        <xdr:cNvSpPr>
          <a:spLocks/>
        </xdr:cNvSpPr>
      </xdr:nvSpPr>
      <xdr:spPr>
        <a:xfrm>
          <a:off x="1720865" y="44638329"/>
          <a:ext cx="180000" cy="18317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1</a:t>
          </a:r>
        </a:p>
      </xdr:txBody>
    </xdr:sp>
    <xdr:clientData fLocksWithSheet="0"/>
  </xdr:twoCellAnchor>
  <xdr:twoCellAnchor editAs="oneCell">
    <xdr:from>
      <xdr:col>2</xdr:col>
      <xdr:colOff>216950</xdr:colOff>
      <xdr:row>487</xdr:row>
      <xdr:rowOff>19915</xdr:rowOff>
    </xdr:from>
    <xdr:to>
      <xdr:col>2</xdr:col>
      <xdr:colOff>402665</xdr:colOff>
      <xdr:row>488</xdr:row>
      <xdr:rowOff>3064</xdr:rowOff>
    </xdr:to>
    <xdr:sp macro="" textlink="" fLocksText="0">
      <xdr:nvSpPr>
        <xdr:cNvPr id="60" name="Rechthoek 41">
          <a:extLst>
            <a:ext uri="{FF2B5EF4-FFF2-40B4-BE49-F238E27FC236}">
              <a16:creationId xmlns:a16="http://schemas.microsoft.com/office/drawing/2014/main" id="{D3513AB7-7816-7DFD-77D1-F747BA13B826}"/>
            </a:ext>
          </a:extLst>
        </xdr:cNvPr>
        <xdr:cNvSpPr>
          <a:spLocks/>
        </xdr:cNvSpPr>
      </xdr:nvSpPr>
      <xdr:spPr>
        <a:xfrm>
          <a:off x="1716102" y="44853676"/>
          <a:ext cx="183175"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2</a:t>
          </a:r>
        </a:p>
      </xdr:txBody>
    </xdr:sp>
    <xdr:clientData fLocksWithSheet="0"/>
  </xdr:twoCellAnchor>
  <xdr:twoCellAnchor editAs="oneCell">
    <xdr:from>
      <xdr:col>2</xdr:col>
      <xdr:colOff>216950</xdr:colOff>
      <xdr:row>488</xdr:row>
      <xdr:rowOff>29441</xdr:rowOff>
    </xdr:from>
    <xdr:to>
      <xdr:col>2</xdr:col>
      <xdr:colOff>402665</xdr:colOff>
      <xdr:row>489</xdr:row>
      <xdr:rowOff>2433</xdr:rowOff>
    </xdr:to>
    <xdr:sp macro="" textlink="" fLocksText="0">
      <xdr:nvSpPr>
        <xdr:cNvPr id="61" name="Rechthoek 41">
          <a:extLst>
            <a:ext uri="{FF2B5EF4-FFF2-40B4-BE49-F238E27FC236}">
              <a16:creationId xmlns:a16="http://schemas.microsoft.com/office/drawing/2014/main" id="{F2C62F67-EEB8-30E1-7671-BC2BEAFDE730}"/>
            </a:ext>
          </a:extLst>
        </xdr:cNvPr>
        <xdr:cNvSpPr>
          <a:spLocks/>
        </xdr:cNvSpPr>
      </xdr:nvSpPr>
      <xdr:spPr>
        <a:xfrm>
          <a:off x="1716102" y="45293898"/>
          <a:ext cx="183175" cy="1736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lIns="0" tIns="0" rIns="0" bIns="0" rtlCol="0" anchor="ctr"/>
        <a:lstStyle/>
        <a:p>
          <a:pPr algn="ctr"/>
          <a:r>
            <a:rPr lang="nl-BE" sz="800" b="1">
              <a:latin typeface="Nunito Black" pitchFamily="2" charset="0"/>
            </a:rPr>
            <a:t>3</a:t>
          </a:r>
        </a:p>
      </xdr:txBody>
    </xdr:sp>
    <xdr:clientData fLocksWithSheet="0"/>
  </xdr:twoCellAnchor>
  <xdr:twoCellAnchor>
    <xdr:from>
      <xdr:col>2</xdr:col>
      <xdr:colOff>415925</xdr:colOff>
      <xdr:row>525</xdr:row>
      <xdr:rowOff>53975</xdr:rowOff>
    </xdr:from>
    <xdr:to>
      <xdr:col>8</xdr:col>
      <xdr:colOff>4302554</xdr:colOff>
      <xdr:row>533</xdr:row>
      <xdr:rowOff>92167</xdr:rowOff>
    </xdr:to>
    <xdr:grpSp>
      <xdr:nvGrpSpPr>
        <xdr:cNvPr id="35" name="Groep 34">
          <a:extLst>
            <a:ext uri="{FF2B5EF4-FFF2-40B4-BE49-F238E27FC236}">
              <a16:creationId xmlns:a16="http://schemas.microsoft.com/office/drawing/2014/main" id="{B7DD2711-C622-AF09-3B46-4310BAE506A0}"/>
            </a:ext>
          </a:extLst>
        </xdr:cNvPr>
        <xdr:cNvGrpSpPr/>
      </xdr:nvGrpSpPr>
      <xdr:grpSpPr>
        <a:xfrm>
          <a:off x="2181972" y="96903503"/>
          <a:ext cx="8593100" cy="1759415"/>
          <a:chOff x="2168525" y="92351225"/>
          <a:chExt cx="8353854" cy="1790792"/>
        </a:xfrm>
      </xdr:grpSpPr>
      <xdr:pic>
        <xdr:nvPicPr>
          <xdr:cNvPr id="34" name="Afbeelding 33">
            <a:extLst>
              <a:ext uri="{FF2B5EF4-FFF2-40B4-BE49-F238E27FC236}">
                <a16:creationId xmlns:a16="http://schemas.microsoft.com/office/drawing/2014/main" id="{9BA8D55A-1552-8C2F-148E-7599E6D50A1B}"/>
              </a:ext>
            </a:extLst>
          </xdr:cNvPr>
          <xdr:cNvPicPr>
            <a:picLocks noChangeAspect="1"/>
          </xdr:cNvPicPr>
        </xdr:nvPicPr>
        <xdr:blipFill>
          <a:blip xmlns:r="http://schemas.openxmlformats.org/officeDocument/2006/relationships" r:embed="rId1"/>
          <a:stretch>
            <a:fillRect/>
          </a:stretch>
        </xdr:blipFill>
        <xdr:spPr>
          <a:xfrm>
            <a:off x="2168525" y="92351225"/>
            <a:ext cx="8353854" cy="1790792"/>
          </a:xfrm>
          <a:prstGeom prst="rect">
            <a:avLst/>
          </a:prstGeom>
        </xdr:spPr>
      </xdr:pic>
      <xdr:pic>
        <xdr:nvPicPr>
          <xdr:cNvPr id="10" name="Graphic 9" descr="Cursor met effen opvulling">
            <a:extLst>
              <a:ext uri="{FF2B5EF4-FFF2-40B4-BE49-F238E27FC236}">
                <a16:creationId xmlns:a16="http://schemas.microsoft.com/office/drawing/2014/main" id="{3F114F31-BC70-966D-D1CF-2110A93289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43476" y="93230010"/>
            <a:ext cx="207223" cy="193044"/>
          </a:xfrm>
          <a:prstGeom prst="rect">
            <a:avLst/>
          </a:prstGeom>
        </xdr:spPr>
      </xdr:pic>
      <xdr:sp macro="" textlink="">
        <xdr:nvSpPr>
          <xdr:cNvPr id="64" name="Rechthoek 41">
            <a:extLst>
              <a:ext uri="{FF2B5EF4-FFF2-40B4-BE49-F238E27FC236}">
                <a16:creationId xmlns:a16="http://schemas.microsoft.com/office/drawing/2014/main" id="{8D15F400-B95F-4084-B0F7-A2D4696B726F}"/>
              </a:ext>
            </a:extLst>
          </xdr:cNvPr>
          <xdr:cNvSpPr>
            <a:spLocks/>
          </xdr:cNvSpPr>
        </xdr:nvSpPr>
        <xdr:spPr>
          <a:xfrm>
            <a:off x="2426641" y="92688409"/>
            <a:ext cx="173929" cy="177655"/>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sp macro="" textlink="">
        <xdr:nvSpPr>
          <xdr:cNvPr id="65" name="Rechthoek 41">
            <a:extLst>
              <a:ext uri="{FF2B5EF4-FFF2-40B4-BE49-F238E27FC236}">
                <a16:creationId xmlns:a16="http://schemas.microsoft.com/office/drawing/2014/main" id="{C8DF10CE-5E52-C628-294B-24CEBED656BF}"/>
              </a:ext>
            </a:extLst>
          </xdr:cNvPr>
          <xdr:cNvSpPr>
            <a:spLocks/>
          </xdr:cNvSpPr>
        </xdr:nvSpPr>
        <xdr:spPr>
          <a:xfrm>
            <a:off x="2970862" y="92897655"/>
            <a:ext cx="191927" cy="191147"/>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grpSp>
    <xdr:clientData/>
  </xdr:twoCellAnchor>
  <xdr:twoCellAnchor editAs="oneCell">
    <xdr:from>
      <xdr:col>1</xdr:col>
      <xdr:colOff>11037</xdr:colOff>
      <xdr:row>535</xdr:row>
      <xdr:rowOff>116266</xdr:rowOff>
    </xdr:from>
    <xdr:to>
      <xdr:col>7</xdr:col>
      <xdr:colOff>902173</xdr:colOff>
      <xdr:row>539</xdr:row>
      <xdr:rowOff>44450</xdr:rowOff>
    </xdr:to>
    <xdr:pic>
      <xdr:nvPicPr>
        <xdr:cNvPr id="4" name="Afbeelding 3">
          <a:extLst>
            <a:ext uri="{FF2B5EF4-FFF2-40B4-BE49-F238E27FC236}">
              <a16:creationId xmlns:a16="http://schemas.microsoft.com/office/drawing/2014/main" id="{C02E7DF0-E0E7-4F93-B71E-87C867E1C0D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3287" y="97283966"/>
          <a:ext cx="5126586" cy="791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123773</xdr:colOff>
      <xdr:row>202</xdr:row>
      <xdr:rowOff>13636</xdr:rowOff>
    </xdr:from>
    <xdr:to>
      <xdr:col>3</xdr:col>
      <xdr:colOff>302896</xdr:colOff>
      <xdr:row>202</xdr:row>
      <xdr:rowOff>195064</xdr:rowOff>
    </xdr:to>
    <xdr:sp macro="" textlink="">
      <xdr:nvSpPr>
        <xdr:cNvPr id="2" name="Rechthoek 41">
          <a:extLst>
            <a:ext uri="{FF2B5EF4-FFF2-40B4-BE49-F238E27FC236}">
              <a16:creationId xmlns:a16="http://schemas.microsoft.com/office/drawing/2014/main" id="{285A3226-DCAA-132C-64AF-99818DD44C83}"/>
            </a:ext>
          </a:extLst>
        </xdr:cNvPr>
        <xdr:cNvSpPr>
          <a:spLocks/>
        </xdr:cNvSpPr>
      </xdr:nvSpPr>
      <xdr:spPr>
        <a:xfrm>
          <a:off x="2291532" y="31807429"/>
          <a:ext cx="179123" cy="181428"/>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5</a:t>
          </a:r>
        </a:p>
      </xdr:txBody>
    </xdr:sp>
    <xdr:clientData/>
  </xdr:twoCellAnchor>
  <xdr:twoCellAnchor editAs="oneCell">
    <xdr:from>
      <xdr:col>2</xdr:col>
      <xdr:colOff>95249</xdr:colOff>
      <xdr:row>141</xdr:row>
      <xdr:rowOff>60003</xdr:rowOff>
    </xdr:from>
    <xdr:to>
      <xdr:col>8</xdr:col>
      <xdr:colOff>3912908</xdr:colOff>
      <xdr:row>155</xdr:row>
      <xdr:rowOff>137</xdr:rowOff>
    </xdr:to>
    <xdr:pic>
      <xdr:nvPicPr>
        <xdr:cNvPr id="5" name="Afbeelding 4">
          <a:extLst>
            <a:ext uri="{FF2B5EF4-FFF2-40B4-BE49-F238E27FC236}">
              <a16:creationId xmlns:a16="http://schemas.microsoft.com/office/drawing/2014/main" id="{0DADA377-C473-DACB-BE4E-BCF03EC16C01}"/>
            </a:ext>
          </a:extLst>
        </xdr:cNvPr>
        <xdr:cNvPicPr>
          <a:picLocks noChangeAspect="1"/>
        </xdr:cNvPicPr>
      </xdr:nvPicPr>
      <xdr:blipFill>
        <a:blip xmlns:r="http://schemas.openxmlformats.org/officeDocument/2006/relationships" r:embed="rId5"/>
        <a:stretch>
          <a:fillRect/>
        </a:stretch>
      </xdr:blipFill>
      <xdr:spPr>
        <a:xfrm>
          <a:off x="1847849" y="21710328"/>
          <a:ext cx="8515351" cy="3007184"/>
        </a:xfrm>
        <a:prstGeom prst="rect">
          <a:avLst/>
        </a:prstGeom>
      </xdr:spPr>
    </xdr:pic>
    <xdr:clientData/>
  </xdr:twoCellAnchor>
  <xdr:twoCellAnchor>
    <xdr:from>
      <xdr:col>8</xdr:col>
      <xdr:colOff>1906817</xdr:colOff>
      <xdr:row>195</xdr:row>
      <xdr:rowOff>115210</xdr:rowOff>
    </xdr:from>
    <xdr:to>
      <xdr:col>8</xdr:col>
      <xdr:colOff>9136108</xdr:colOff>
      <xdr:row>203</xdr:row>
      <xdr:rowOff>55982</xdr:rowOff>
    </xdr:to>
    <xdr:grpSp>
      <xdr:nvGrpSpPr>
        <xdr:cNvPr id="19" name="Groep 18">
          <a:extLst>
            <a:ext uri="{FF2B5EF4-FFF2-40B4-BE49-F238E27FC236}">
              <a16:creationId xmlns:a16="http://schemas.microsoft.com/office/drawing/2014/main" id="{C422537A-1D85-756C-C299-C2509C24220F}"/>
            </a:ext>
          </a:extLst>
        </xdr:cNvPr>
        <xdr:cNvGrpSpPr/>
      </xdr:nvGrpSpPr>
      <xdr:grpSpPr>
        <a:xfrm>
          <a:off x="8379335" y="36018857"/>
          <a:ext cx="7228021" cy="1665806"/>
          <a:chOff x="8126642" y="31890173"/>
          <a:chExt cx="7226116" cy="1683889"/>
        </a:xfrm>
      </xdr:grpSpPr>
      <xdr:pic>
        <xdr:nvPicPr>
          <xdr:cNvPr id="6" name="Afbeelding 5">
            <a:extLst>
              <a:ext uri="{FF2B5EF4-FFF2-40B4-BE49-F238E27FC236}">
                <a16:creationId xmlns:a16="http://schemas.microsoft.com/office/drawing/2014/main" id="{3017C30B-08B4-0DFC-E279-1752F7B7DFE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8126642" y="31913993"/>
            <a:ext cx="7226116" cy="1660069"/>
          </a:xfrm>
          <a:prstGeom prst="rect">
            <a:avLst/>
          </a:prstGeom>
        </xdr:spPr>
      </xdr:pic>
      <xdr:sp macro="" textlink="">
        <xdr:nvSpPr>
          <xdr:cNvPr id="8" name="Rechthoek 41">
            <a:extLst>
              <a:ext uri="{FF2B5EF4-FFF2-40B4-BE49-F238E27FC236}">
                <a16:creationId xmlns:a16="http://schemas.microsoft.com/office/drawing/2014/main" id="{95AEB35B-669C-3635-5119-2B09371D30D4}"/>
              </a:ext>
            </a:extLst>
          </xdr:cNvPr>
          <xdr:cNvSpPr>
            <a:spLocks/>
          </xdr:cNvSpPr>
        </xdr:nvSpPr>
        <xdr:spPr>
          <a:xfrm>
            <a:off x="8831821" y="31890173"/>
            <a:ext cx="169598" cy="176825"/>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sp macro="" textlink="">
        <xdr:nvSpPr>
          <xdr:cNvPr id="14" name="Rechthoek 41">
            <a:extLst>
              <a:ext uri="{FF2B5EF4-FFF2-40B4-BE49-F238E27FC236}">
                <a16:creationId xmlns:a16="http://schemas.microsoft.com/office/drawing/2014/main" id="{29FF7FE3-FD4F-E550-2FA2-C4524416C155}"/>
              </a:ext>
            </a:extLst>
          </xdr:cNvPr>
          <xdr:cNvSpPr>
            <a:spLocks/>
          </xdr:cNvSpPr>
        </xdr:nvSpPr>
        <xdr:spPr>
          <a:xfrm>
            <a:off x="9962464" y="32473859"/>
            <a:ext cx="169598" cy="183175"/>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sp macro="" textlink="">
        <xdr:nvSpPr>
          <xdr:cNvPr id="15" name="Rechthoek 41">
            <a:extLst>
              <a:ext uri="{FF2B5EF4-FFF2-40B4-BE49-F238E27FC236}">
                <a16:creationId xmlns:a16="http://schemas.microsoft.com/office/drawing/2014/main" id="{CB87E84A-7097-7FD8-4ACB-7C9DE2F0FA9F}"/>
              </a:ext>
            </a:extLst>
          </xdr:cNvPr>
          <xdr:cNvSpPr>
            <a:spLocks/>
          </xdr:cNvSpPr>
        </xdr:nvSpPr>
        <xdr:spPr>
          <a:xfrm>
            <a:off x="8504307" y="32748019"/>
            <a:ext cx="182298" cy="1800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3</a:t>
            </a:r>
          </a:p>
        </xdr:txBody>
      </xdr:sp>
      <xdr:sp macro="" textlink="">
        <xdr:nvSpPr>
          <xdr:cNvPr id="16" name="Rechthoek 41">
            <a:extLst>
              <a:ext uri="{FF2B5EF4-FFF2-40B4-BE49-F238E27FC236}">
                <a16:creationId xmlns:a16="http://schemas.microsoft.com/office/drawing/2014/main" id="{07CCEA65-159E-52EC-F24D-94EA13B7B1B1}"/>
              </a:ext>
            </a:extLst>
          </xdr:cNvPr>
          <xdr:cNvSpPr>
            <a:spLocks/>
          </xdr:cNvSpPr>
        </xdr:nvSpPr>
        <xdr:spPr>
          <a:xfrm>
            <a:off x="11699062" y="33155129"/>
            <a:ext cx="169598" cy="180000"/>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4</a:t>
            </a:r>
          </a:p>
        </xdr:txBody>
      </xdr:sp>
      <xdr:sp macro="" textlink="">
        <xdr:nvSpPr>
          <xdr:cNvPr id="17" name="Rechthoek 41">
            <a:extLst>
              <a:ext uri="{FF2B5EF4-FFF2-40B4-BE49-F238E27FC236}">
                <a16:creationId xmlns:a16="http://schemas.microsoft.com/office/drawing/2014/main" id="{2BC460ED-55CF-DD58-BA22-4E4B79601C39}"/>
              </a:ext>
            </a:extLst>
          </xdr:cNvPr>
          <xdr:cNvSpPr>
            <a:spLocks/>
          </xdr:cNvSpPr>
        </xdr:nvSpPr>
        <xdr:spPr>
          <a:xfrm>
            <a:off x="12751725" y="32317979"/>
            <a:ext cx="179123" cy="190953"/>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5</a:t>
            </a:r>
          </a:p>
        </xdr:txBody>
      </xdr:sp>
      <xdr:sp macro="" textlink="">
        <xdr:nvSpPr>
          <xdr:cNvPr id="18" name="Rechthoek 41">
            <a:extLst>
              <a:ext uri="{FF2B5EF4-FFF2-40B4-BE49-F238E27FC236}">
                <a16:creationId xmlns:a16="http://schemas.microsoft.com/office/drawing/2014/main" id="{784164C9-663C-5A57-9521-E2D5BD2C2AFA}"/>
              </a:ext>
            </a:extLst>
          </xdr:cNvPr>
          <xdr:cNvSpPr>
            <a:spLocks/>
          </xdr:cNvSpPr>
        </xdr:nvSpPr>
        <xdr:spPr>
          <a:xfrm>
            <a:off x="15120780" y="33133573"/>
            <a:ext cx="179123" cy="176825"/>
          </a:xfrm>
          <a:prstGeom prst="flowChartConnector">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6</a:t>
            </a:r>
          </a:p>
        </xdr:txBody>
      </xdr:sp>
    </xdr:grpSp>
    <xdr:clientData/>
  </xdr:twoCellAnchor>
  <xdr:twoCellAnchor editAs="oneCell">
    <xdr:from>
      <xdr:col>2</xdr:col>
      <xdr:colOff>225425</xdr:colOff>
      <xdr:row>225</xdr:row>
      <xdr:rowOff>169842</xdr:rowOff>
    </xdr:from>
    <xdr:to>
      <xdr:col>7</xdr:col>
      <xdr:colOff>715683</xdr:colOff>
      <xdr:row>236</xdr:row>
      <xdr:rowOff>282689</xdr:rowOff>
    </xdr:to>
    <xdr:pic>
      <xdr:nvPicPr>
        <xdr:cNvPr id="20" name="Afbeelding 19">
          <a:extLst>
            <a:ext uri="{FF2B5EF4-FFF2-40B4-BE49-F238E27FC236}">
              <a16:creationId xmlns:a16="http://schemas.microsoft.com/office/drawing/2014/main" id="{43D9CBB1-AEC0-2719-D97E-58345E0CF28B}"/>
            </a:ext>
          </a:extLst>
        </xdr:cNvPr>
        <xdr:cNvPicPr>
          <a:picLocks noChangeAspect="1"/>
        </xdr:cNvPicPr>
      </xdr:nvPicPr>
      <xdr:blipFill>
        <a:blip xmlns:r="http://schemas.openxmlformats.org/officeDocument/2006/relationships" r:embed="rId7"/>
        <a:stretch>
          <a:fillRect/>
        </a:stretch>
      </xdr:blipFill>
      <xdr:spPr>
        <a:xfrm>
          <a:off x="1978025" y="37612617"/>
          <a:ext cx="3194050" cy="2351223"/>
        </a:xfrm>
        <a:prstGeom prst="rect">
          <a:avLst/>
        </a:prstGeom>
      </xdr:spPr>
    </xdr:pic>
    <xdr:clientData/>
  </xdr:twoCellAnchor>
  <xdr:twoCellAnchor editAs="oneCell">
    <xdr:from>
      <xdr:col>2</xdr:col>
      <xdr:colOff>190501</xdr:colOff>
      <xdr:row>338</xdr:row>
      <xdr:rowOff>38100</xdr:rowOff>
    </xdr:from>
    <xdr:to>
      <xdr:col>8</xdr:col>
      <xdr:colOff>2525434</xdr:colOff>
      <xdr:row>347</xdr:row>
      <xdr:rowOff>132966</xdr:rowOff>
    </xdr:to>
    <xdr:pic>
      <xdr:nvPicPr>
        <xdr:cNvPr id="23" name="Afbeelding 22">
          <a:extLst>
            <a:ext uri="{FF2B5EF4-FFF2-40B4-BE49-F238E27FC236}">
              <a16:creationId xmlns:a16="http://schemas.microsoft.com/office/drawing/2014/main" id="{A8063E28-BD76-175D-0969-B48ECFF7C2D9}"/>
            </a:ext>
          </a:extLst>
        </xdr:cNvPr>
        <xdr:cNvPicPr>
          <a:picLocks noChangeAspect="1"/>
        </xdr:cNvPicPr>
      </xdr:nvPicPr>
      <xdr:blipFill>
        <a:blip xmlns:r="http://schemas.openxmlformats.org/officeDocument/2006/relationships" r:embed="rId8"/>
        <a:stretch>
          <a:fillRect/>
        </a:stretch>
      </xdr:blipFill>
      <xdr:spPr>
        <a:xfrm>
          <a:off x="1943101" y="57178575"/>
          <a:ext cx="7029450" cy="1914142"/>
        </a:xfrm>
        <a:prstGeom prst="rect">
          <a:avLst/>
        </a:prstGeom>
      </xdr:spPr>
    </xdr:pic>
    <xdr:clientData/>
  </xdr:twoCellAnchor>
  <xdr:twoCellAnchor editAs="oneCell">
    <xdr:from>
      <xdr:col>2</xdr:col>
      <xdr:colOff>206375</xdr:colOff>
      <xdr:row>371</xdr:row>
      <xdr:rowOff>171451</xdr:rowOff>
    </xdr:from>
    <xdr:to>
      <xdr:col>8</xdr:col>
      <xdr:colOff>2449233</xdr:colOff>
      <xdr:row>383</xdr:row>
      <xdr:rowOff>69019</xdr:rowOff>
    </xdr:to>
    <xdr:pic>
      <xdr:nvPicPr>
        <xdr:cNvPr id="24" name="Afbeelding 23">
          <a:extLst>
            <a:ext uri="{FF2B5EF4-FFF2-40B4-BE49-F238E27FC236}">
              <a16:creationId xmlns:a16="http://schemas.microsoft.com/office/drawing/2014/main" id="{03AFCDAD-6435-A049-A5AC-0F8EA45A72B9}"/>
            </a:ext>
          </a:extLst>
        </xdr:cNvPr>
        <xdr:cNvPicPr>
          <a:picLocks noChangeAspect="1"/>
        </xdr:cNvPicPr>
      </xdr:nvPicPr>
      <xdr:blipFill>
        <a:blip xmlns:r="http://schemas.openxmlformats.org/officeDocument/2006/relationships" r:embed="rId9"/>
        <a:stretch>
          <a:fillRect/>
        </a:stretch>
      </xdr:blipFill>
      <xdr:spPr>
        <a:xfrm>
          <a:off x="1958975" y="63274576"/>
          <a:ext cx="6934200" cy="2526467"/>
        </a:xfrm>
        <a:prstGeom prst="rect">
          <a:avLst/>
        </a:prstGeom>
      </xdr:spPr>
    </xdr:pic>
    <xdr:clientData/>
  </xdr:twoCellAnchor>
  <xdr:twoCellAnchor editAs="oneCell">
    <xdr:from>
      <xdr:col>2</xdr:col>
      <xdr:colOff>161925</xdr:colOff>
      <xdr:row>406</xdr:row>
      <xdr:rowOff>6350</xdr:rowOff>
    </xdr:from>
    <xdr:to>
      <xdr:col>8</xdr:col>
      <xdr:colOff>1504300</xdr:colOff>
      <xdr:row>418</xdr:row>
      <xdr:rowOff>101600</xdr:rowOff>
    </xdr:to>
    <xdr:pic>
      <xdr:nvPicPr>
        <xdr:cNvPr id="25" name="Afbeelding 24">
          <a:extLst>
            <a:ext uri="{FF2B5EF4-FFF2-40B4-BE49-F238E27FC236}">
              <a16:creationId xmlns:a16="http://schemas.microsoft.com/office/drawing/2014/main" id="{42D0A5FC-56B7-D6E5-24BD-F6F120E83660}"/>
            </a:ext>
          </a:extLst>
        </xdr:cNvPr>
        <xdr:cNvPicPr>
          <a:picLocks noChangeAspect="1"/>
        </xdr:cNvPicPr>
      </xdr:nvPicPr>
      <xdr:blipFill>
        <a:blip xmlns:r="http://schemas.openxmlformats.org/officeDocument/2006/relationships" r:embed="rId10"/>
        <a:stretch>
          <a:fillRect/>
        </a:stretch>
      </xdr:blipFill>
      <xdr:spPr>
        <a:xfrm>
          <a:off x="1914525" y="70005575"/>
          <a:ext cx="6036892" cy="2498725"/>
        </a:xfrm>
        <a:prstGeom prst="rect">
          <a:avLst/>
        </a:prstGeom>
      </xdr:spPr>
    </xdr:pic>
    <xdr:clientData/>
  </xdr:twoCellAnchor>
  <xdr:twoCellAnchor editAs="oneCell">
    <xdr:from>
      <xdr:col>2</xdr:col>
      <xdr:colOff>149226</xdr:colOff>
      <xdr:row>438</xdr:row>
      <xdr:rowOff>200024</xdr:rowOff>
    </xdr:from>
    <xdr:to>
      <xdr:col>7</xdr:col>
      <xdr:colOff>1430059</xdr:colOff>
      <xdr:row>451</xdr:row>
      <xdr:rowOff>87178</xdr:rowOff>
    </xdr:to>
    <xdr:pic>
      <xdr:nvPicPr>
        <xdr:cNvPr id="26" name="Afbeelding 25">
          <a:extLst>
            <a:ext uri="{FF2B5EF4-FFF2-40B4-BE49-F238E27FC236}">
              <a16:creationId xmlns:a16="http://schemas.microsoft.com/office/drawing/2014/main" id="{ACDD9BD1-F9E5-2B45-E184-5C2398950F87}"/>
            </a:ext>
          </a:extLst>
        </xdr:cNvPr>
        <xdr:cNvPicPr>
          <a:picLocks noChangeAspect="1"/>
        </xdr:cNvPicPr>
      </xdr:nvPicPr>
      <xdr:blipFill>
        <a:blip xmlns:r="http://schemas.openxmlformats.org/officeDocument/2006/relationships" r:embed="rId11"/>
        <a:stretch>
          <a:fillRect/>
        </a:stretch>
      </xdr:blipFill>
      <xdr:spPr>
        <a:xfrm>
          <a:off x="1901826" y="76180949"/>
          <a:ext cx="3981450" cy="2484305"/>
        </a:xfrm>
        <a:prstGeom prst="rect">
          <a:avLst/>
        </a:prstGeom>
      </xdr:spPr>
    </xdr:pic>
    <xdr:clientData/>
  </xdr:twoCellAnchor>
  <xdr:twoCellAnchor editAs="oneCell">
    <xdr:from>
      <xdr:col>2</xdr:col>
      <xdr:colOff>161923</xdr:colOff>
      <xdr:row>500</xdr:row>
      <xdr:rowOff>212597</xdr:rowOff>
    </xdr:from>
    <xdr:to>
      <xdr:col>8</xdr:col>
      <xdr:colOff>4011333</xdr:colOff>
      <xdr:row>514</xdr:row>
      <xdr:rowOff>152400</xdr:rowOff>
    </xdr:to>
    <xdr:pic>
      <xdr:nvPicPr>
        <xdr:cNvPr id="32" name="Afbeelding 31">
          <a:extLst>
            <a:ext uri="{FF2B5EF4-FFF2-40B4-BE49-F238E27FC236}">
              <a16:creationId xmlns:a16="http://schemas.microsoft.com/office/drawing/2014/main" id="{6B89ACE6-C3F3-20D9-0006-1D1C53A8C791}"/>
            </a:ext>
          </a:extLst>
        </xdr:cNvPr>
        <xdr:cNvPicPr>
          <a:picLocks noChangeAspect="1"/>
        </xdr:cNvPicPr>
      </xdr:nvPicPr>
      <xdr:blipFill>
        <a:blip xmlns:r="http://schemas.openxmlformats.org/officeDocument/2006/relationships" r:embed="rId12"/>
        <a:stretch>
          <a:fillRect/>
        </a:stretch>
      </xdr:blipFill>
      <xdr:spPr>
        <a:xfrm>
          <a:off x="1914523" y="87690197"/>
          <a:ext cx="8543927" cy="2778253"/>
        </a:xfrm>
        <a:prstGeom prst="rect">
          <a:avLst/>
        </a:prstGeom>
      </xdr:spPr>
    </xdr:pic>
    <xdr:clientData/>
  </xdr:twoCellAnchor>
  <xdr:twoCellAnchor>
    <xdr:from>
      <xdr:col>2</xdr:col>
      <xdr:colOff>218542</xdr:colOff>
      <xdr:row>83</xdr:row>
      <xdr:rowOff>37310</xdr:rowOff>
    </xdr:from>
    <xdr:to>
      <xdr:col>2</xdr:col>
      <xdr:colOff>392192</xdr:colOff>
      <xdr:row>83</xdr:row>
      <xdr:rowOff>210960</xdr:rowOff>
    </xdr:to>
    <xdr:sp macro="" textlink="">
      <xdr:nvSpPr>
        <xdr:cNvPr id="3" name="Rechthoek 41">
          <a:extLst>
            <a:ext uri="{FF2B5EF4-FFF2-40B4-BE49-F238E27FC236}">
              <a16:creationId xmlns:a16="http://schemas.microsoft.com/office/drawing/2014/main" id="{2FBE5737-59DE-DC65-74C5-AB049900BC6D}"/>
            </a:ext>
          </a:extLst>
        </xdr:cNvPr>
        <xdr:cNvSpPr>
          <a:spLocks/>
        </xdr:cNvSpPr>
      </xdr:nvSpPr>
      <xdr:spPr>
        <a:xfrm>
          <a:off x="1971142" y="14048585"/>
          <a:ext cx="173650" cy="1736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4</a:t>
          </a:r>
        </a:p>
      </xdr:txBody>
    </xdr:sp>
    <xdr:clientData/>
  </xdr:twoCellAnchor>
  <xdr:twoCellAnchor editAs="oneCell">
    <xdr:from>
      <xdr:col>2</xdr:col>
      <xdr:colOff>148850</xdr:colOff>
      <xdr:row>261</xdr:row>
      <xdr:rowOff>220943</xdr:rowOff>
    </xdr:from>
    <xdr:to>
      <xdr:col>8</xdr:col>
      <xdr:colOff>598768</xdr:colOff>
      <xdr:row>273</xdr:row>
      <xdr:rowOff>168540</xdr:rowOff>
    </xdr:to>
    <xdr:pic>
      <xdr:nvPicPr>
        <xdr:cNvPr id="36" name="Afbeelding 35">
          <a:extLst>
            <a:ext uri="{FF2B5EF4-FFF2-40B4-BE49-F238E27FC236}">
              <a16:creationId xmlns:a16="http://schemas.microsoft.com/office/drawing/2014/main" id="{962CCA15-A2B0-F3ED-3EA2-72CD58E241A0}"/>
            </a:ext>
          </a:extLst>
        </xdr:cNvPr>
        <xdr:cNvPicPr>
          <a:picLocks noChangeAspect="1"/>
        </xdr:cNvPicPr>
      </xdr:nvPicPr>
      <xdr:blipFill>
        <a:blip xmlns:r="http://schemas.openxmlformats.org/officeDocument/2006/relationships" r:embed="rId13"/>
        <a:stretch>
          <a:fillRect/>
        </a:stretch>
      </xdr:blipFill>
      <xdr:spPr>
        <a:xfrm>
          <a:off x="1908174" y="45996972"/>
          <a:ext cx="5151532" cy="2637009"/>
        </a:xfrm>
        <a:prstGeom prst="rect">
          <a:avLst/>
        </a:prstGeom>
      </xdr:spPr>
    </xdr:pic>
    <xdr:clientData/>
  </xdr:twoCellAnchor>
  <xdr:twoCellAnchor editAs="oneCell">
    <xdr:from>
      <xdr:col>2</xdr:col>
      <xdr:colOff>139700</xdr:colOff>
      <xdr:row>298</xdr:row>
      <xdr:rowOff>58423</xdr:rowOff>
    </xdr:from>
    <xdr:to>
      <xdr:col>8</xdr:col>
      <xdr:colOff>3877834</xdr:colOff>
      <xdr:row>310</xdr:row>
      <xdr:rowOff>95249</xdr:rowOff>
    </xdr:to>
    <xdr:pic>
      <xdr:nvPicPr>
        <xdr:cNvPr id="21" name="Afbeelding 20">
          <a:extLst>
            <a:ext uri="{FF2B5EF4-FFF2-40B4-BE49-F238E27FC236}">
              <a16:creationId xmlns:a16="http://schemas.microsoft.com/office/drawing/2014/main" id="{216D030A-0365-B46C-46CB-0A3C50C99680}"/>
            </a:ext>
          </a:extLst>
        </xdr:cNvPr>
        <xdr:cNvPicPr>
          <a:picLocks noChangeAspect="1"/>
        </xdr:cNvPicPr>
      </xdr:nvPicPr>
      <xdr:blipFill>
        <a:blip xmlns:r="http://schemas.openxmlformats.org/officeDocument/2006/relationships" r:embed="rId14"/>
        <a:stretch>
          <a:fillRect/>
        </a:stretch>
      </xdr:blipFill>
      <xdr:spPr>
        <a:xfrm>
          <a:off x="1892300" y="52122073"/>
          <a:ext cx="8421259" cy="25609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179143</xdr:colOff>
      <xdr:row>4</xdr:row>
      <xdr:rowOff>46748</xdr:rowOff>
    </xdr:from>
    <xdr:to>
      <xdr:col>12</xdr:col>
      <xdr:colOff>709502</xdr:colOff>
      <xdr:row>5</xdr:row>
      <xdr:rowOff>252170</xdr:rowOff>
    </xdr:to>
    <xdr:pic>
      <xdr:nvPicPr>
        <xdr:cNvPr id="3" name="Graphic 2" descr="Teacher with solid fill">
          <a:extLst>
            <a:ext uri="{FF2B5EF4-FFF2-40B4-BE49-F238E27FC236}">
              <a16:creationId xmlns:a16="http://schemas.microsoft.com/office/drawing/2014/main" id="{DE2A8A2C-F599-A639-C7F2-6C99BE566B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12731" b="11182"/>
        <a:stretch/>
      </xdr:blipFill>
      <xdr:spPr>
        <a:xfrm>
          <a:off x="10285168" y="418223"/>
          <a:ext cx="518294" cy="383857"/>
        </a:xfrm>
        <a:prstGeom prst="rect">
          <a:avLst/>
        </a:prstGeom>
      </xdr:spPr>
    </xdr:pic>
    <xdr:clientData/>
  </xdr:twoCellAnchor>
  <xdr:twoCellAnchor editAs="oneCell">
    <xdr:from>
      <xdr:col>0</xdr:col>
      <xdr:colOff>248285</xdr:colOff>
      <xdr:row>194</xdr:row>
      <xdr:rowOff>94796</xdr:rowOff>
    </xdr:from>
    <xdr:to>
      <xdr:col>7</xdr:col>
      <xdr:colOff>287843</xdr:colOff>
      <xdr:row>200</xdr:row>
      <xdr:rowOff>97411</xdr:rowOff>
    </xdr:to>
    <xdr:pic>
      <xdr:nvPicPr>
        <xdr:cNvPr id="2" name="Afbeelding 1">
          <a:extLst>
            <a:ext uri="{FF2B5EF4-FFF2-40B4-BE49-F238E27FC236}">
              <a16:creationId xmlns:a16="http://schemas.microsoft.com/office/drawing/2014/main" id="{79238648-6538-440C-88D7-0986D14A65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8285" y="27145796"/>
          <a:ext cx="6984644" cy="1100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19685</xdr:colOff>
      <xdr:row>64</xdr:row>
      <xdr:rowOff>80645</xdr:rowOff>
    </xdr:from>
    <xdr:to>
      <xdr:col>9</xdr:col>
      <xdr:colOff>199130</xdr:colOff>
      <xdr:row>70</xdr:row>
      <xdr:rowOff>87070</xdr:rowOff>
    </xdr:to>
    <xdr:pic>
      <xdr:nvPicPr>
        <xdr:cNvPr id="5" name="Afbeelding 4">
          <a:extLst>
            <a:ext uri="{FF2B5EF4-FFF2-40B4-BE49-F238E27FC236}">
              <a16:creationId xmlns:a16="http://schemas.microsoft.com/office/drawing/2014/main" id="{DEC1BEAB-E81D-4BFA-ABB8-BB3294996C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145" y="8439785"/>
          <a:ext cx="6965690" cy="110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388361</xdr:colOff>
      <xdr:row>4</xdr:row>
      <xdr:rowOff>44450</xdr:rowOff>
    </xdr:from>
    <xdr:to>
      <xdr:col>12</xdr:col>
      <xdr:colOff>835098</xdr:colOff>
      <xdr:row>5</xdr:row>
      <xdr:rowOff>257175</xdr:rowOff>
    </xdr:to>
    <xdr:pic>
      <xdr:nvPicPr>
        <xdr:cNvPr id="2" name="Afbeelding 1">
          <a:extLst>
            <a:ext uri="{FF2B5EF4-FFF2-40B4-BE49-F238E27FC236}">
              <a16:creationId xmlns:a16="http://schemas.microsoft.com/office/drawing/2014/main" id="{C722478D-70CF-9266-5DB4-AE9A3521AB13}"/>
            </a:ext>
          </a:extLst>
        </xdr:cNvPr>
        <xdr:cNvPicPr>
          <a:picLocks noChangeAspect="1"/>
        </xdr:cNvPicPr>
      </xdr:nvPicPr>
      <xdr:blipFill>
        <a:blip xmlns:r="http://schemas.openxmlformats.org/officeDocument/2006/relationships" r:embed="rId2"/>
        <a:stretch>
          <a:fillRect/>
        </a:stretch>
      </xdr:blipFill>
      <xdr:spPr>
        <a:xfrm>
          <a:off x="9322811" y="425450"/>
          <a:ext cx="446737" cy="390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5811997</xdr:colOff>
      <xdr:row>127</xdr:row>
      <xdr:rowOff>182469</xdr:rowOff>
    </xdr:from>
    <xdr:to>
      <xdr:col>8</xdr:col>
      <xdr:colOff>9208694</xdr:colOff>
      <xdr:row>136</xdr:row>
      <xdr:rowOff>27941</xdr:rowOff>
    </xdr:to>
    <xdr:pic>
      <xdr:nvPicPr>
        <xdr:cNvPr id="32" name="Afbeelding 9">
          <a:extLst>
            <a:ext uri="{FF2B5EF4-FFF2-40B4-BE49-F238E27FC236}">
              <a16:creationId xmlns:a16="http://schemas.microsoft.com/office/drawing/2014/main" id="{E2665FE3-4B48-915B-1396-1992DEE1451F}"/>
            </a:ext>
          </a:extLst>
        </xdr:cNvPr>
        <xdr:cNvPicPr>
          <a:picLocks noChangeAspect="1"/>
        </xdr:cNvPicPr>
      </xdr:nvPicPr>
      <xdr:blipFill rotWithShape="1">
        <a:blip xmlns:r="http://schemas.openxmlformats.org/officeDocument/2006/relationships" r:embed="rId1"/>
        <a:srcRect r="1841"/>
        <a:stretch/>
      </xdr:blipFill>
      <xdr:spPr>
        <a:xfrm>
          <a:off x="11212672" y="16184469"/>
          <a:ext cx="3380187" cy="2738531"/>
        </a:xfrm>
        <a:prstGeom prst="rect">
          <a:avLst/>
        </a:prstGeom>
      </xdr:spPr>
    </xdr:pic>
    <xdr:clientData/>
  </xdr:twoCellAnchor>
  <xdr:twoCellAnchor>
    <xdr:from>
      <xdr:col>2</xdr:col>
      <xdr:colOff>216353</xdr:colOff>
      <xdr:row>110</xdr:row>
      <xdr:rowOff>18143</xdr:rowOff>
    </xdr:from>
    <xdr:to>
      <xdr:col>2</xdr:col>
      <xdr:colOff>393178</xdr:colOff>
      <xdr:row>110</xdr:row>
      <xdr:rowOff>191793</xdr:rowOff>
    </xdr:to>
    <xdr:sp macro="" textlink="">
      <xdr:nvSpPr>
        <xdr:cNvPr id="7" name="Rechthoek 41">
          <a:extLst>
            <a:ext uri="{FF2B5EF4-FFF2-40B4-BE49-F238E27FC236}">
              <a16:creationId xmlns:a16="http://schemas.microsoft.com/office/drawing/2014/main" id="{39F45925-B569-8F1F-D6C0-315A2612DA37}"/>
            </a:ext>
          </a:extLst>
        </xdr:cNvPr>
        <xdr:cNvSpPr>
          <a:spLocks/>
        </xdr:cNvSpPr>
      </xdr:nvSpPr>
      <xdr:spPr>
        <a:xfrm>
          <a:off x="1587953" y="12705443"/>
          <a:ext cx="176825" cy="1736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a:t>
          </a:r>
        </a:p>
      </xdr:txBody>
    </xdr:sp>
    <xdr:clientData/>
  </xdr:twoCellAnchor>
  <xdr:twoCellAnchor>
    <xdr:from>
      <xdr:col>2</xdr:col>
      <xdr:colOff>219528</xdr:colOff>
      <xdr:row>111</xdr:row>
      <xdr:rowOff>12699</xdr:rowOff>
    </xdr:from>
    <xdr:to>
      <xdr:col>2</xdr:col>
      <xdr:colOff>390003</xdr:colOff>
      <xdr:row>111</xdr:row>
      <xdr:rowOff>189524</xdr:rowOff>
    </xdr:to>
    <xdr:sp macro="" textlink="">
      <xdr:nvSpPr>
        <xdr:cNvPr id="8" name="Rechthoek 41">
          <a:extLst>
            <a:ext uri="{FF2B5EF4-FFF2-40B4-BE49-F238E27FC236}">
              <a16:creationId xmlns:a16="http://schemas.microsoft.com/office/drawing/2014/main" id="{E05F5B3B-2829-6258-A87C-491EFC76DA45}"/>
            </a:ext>
          </a:extLst>
        </xdr:cNvPr>
        <xdr:cNvSpPr>
          <a:spLocks/>
        </xdr:cNvSpPr>
      </xdr:nvSpPr>
      <xdr:spPr>
        <a:xfrm>
          <a:off x="1591128" y="12919074"/>
          <a:ext cx="170475" cy="17682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a:t>
          </a:r>
        </a:p>
      </xdr:txBody>
    </xdr:sp>
    <xdr:clientData/>
  </xdr:twoCellAnchor>
  <xdr:twoCellAnchor>
    <xdr:from>
      <xdr:col>2</xdr:col>
      <xdr:colOff>219528</xdr:colOff>
      <xdr:row>112</xdr:row>
      <xdr:rowOff>23585</xdr:rowOff>
    </xdr:from>
    <xdr:to>
      <xdr:col>2</xdr:col>
      <xdr:colOff>390003</xdr:colOff>
      <xdr:row>112</xdr:row>
      <xdr:rowOff>197235</xdr:rowOff>
    </xdr:to>
    <xdr:sp macro="" textlink="">
      <xdr:nvSpPr>
        <xdr:cNvPr id="9" name="Rechthoek 41">
          <a:extLst>
            <a:ext uri="{FF2B5EF4-FFF2-40B4-BE49-F238E27FC236}">
              <a16:creationId xmlns:a16="http://schemas.microsoft.com/office/drawing/2014/main" id="{EA3F3883-0C1F-E7CB-B32D-D9D84C6C1138}"/>
            </a:ext>
          </a:extLst>
        </xdr:cNvPr>
        <xdr:cNvSpPr>
          <a:spLocks/>
        </xdr:cNvSpPr>
      </xdr:nvSpPr>
      <xdr:spPr>
        <a:xfrm>
          <a:off x="1591128" y="13108214"/>
          <a:ext cx="170475" cy="1736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a:t>
          </a:r>
        </a:p>
      </xdr:txBody>
    </xdr:sp>
    <xdr:clientData/>
  </xdr:twoCellAnchor>
  <xdr:twoCellAnchor>
    <xdr:from>
      <xdr:col>2</xdr:col>
      <xdr:colOff>216351</xdr:colOff>
      <xdr:row>113</xdr:row>
      <xdr:rowOff>8614</xdr:rowOff>
    </xdr:from>
    <xdr:to>
      <xdr:col>2</xdr:col>
      <xdr:colOff>396351</xdr:colOff>
      <xdr:row>113</xdr:row>
      <xdr:rowOff>191789</xdr:rowOff>
    </xdr:to>
    <xdr:sp macro="" textlink="">
      <xdr:nvSpPr>
        <xdr:cNvPr id="10" name="Rechthoek 41">
          <a:extLst>
            <a:ext uri="{FF2B5EF4-FFF2-40B4-BE49-F238E27FC236}">
              <a16:creationId xmlns:a16="http://schemas.microsoft.com/office/drawing/2014/main" id="{14B3023A-472F-1761-5870-DC525D17FC90}"/>
            </a:ext>
          </a:extLst>
        </xdr:cNvPr>
        <xdr:cNvSpPr>
          <a:spLocks/>
        </xdr:cNvSpPr>
      </xdr:nvSpPr>
      <xdr:spPr>
        <a:xfrm>
          <a:off x="1582696" y="13225373"/>
          <a:ext cx="180000" cy="18317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a:t>
          </a:r>
        </a:p>
      </xdr:txBody>
    </xdr:sp>
    <xdr:clientData/>
  </xdr:twoCellAnchor>
  <xdr:twoCellAnchor>
    <xdr:from>
      <xdr:col>2</xdr:col>
      <xdr:colOff>219526</xdr:colOff>
      <xdr:row>116</xdr:row>
      <xdr:rowOff>11788</xdr:rowOff>
    </xdr:from>
    <xdr:to>
      <xdr:col>2</xdr:col>
      <xdr:colOff>393176</xdr:colOff>
      <xdr:row>116</xdr:row>
      <xdr:rowOff>191788</xdr:rowOff>
    </xdr:to>
    <xdr:sp macro="" textlink="">
      <xdr:nvSpPr>
        <xdr:cNvPr id="11" name="Rechthoek 41">
          <a:extLst>
            <a:ext uri="{FF2B5EF4-FFF2-40B4-BE49-F238E27FC236}">
              <a16:creationId xmlns:a16="http://schemas.microsoft.com/office/drawing/2014/main" id="{0D2A65FA-6E11-D9F2-D063-4BD2D196D11B}"/>
            </a:ext>
          </a:extLst>
        </xdr:cNvPr>
        <xdr:cNvSpPr>
          <a:spLocks/>
        </xdr:cNvSpPr>
      </xdr:nvSpPr>
      <xdr:spPr>
        <a:xfrm>
          <a:off x="1591992" y="13844686"/>
          <a:ext cx="173650" cy="18000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xdr:from>
      <xdr:col>2</xdr:col>
      <xdr:colOff>216351</xdr:colOff>
      <xdr:row>117</xdr:row>
      <xdr:rowOff>8613</xdr:rowOff>
    </xdr:from>
    <xdr:to>
      <xdr:col>2</xdr:col>
      <xdr:colOff>390001</xdr:colOff>
      <xdr:row>117</xdr:row>
      <xdr:rowOff>191788</xdr:rowOff>
    </xdr:to>
    <xdr:sp macro="" textlink="">
      <xdr:nvSpPr>
        <xdr:cNvPr id="12" name="Rechthoek 41">
          <a:extLst>
            <a:ext uri="{FF2B5EF4-FFF2-40B4-BE49-F238E27FC236}">
              <a16:creationId xmlns:a16="http://schemas.microsoft.com/office/drawing/2014/main" id="{8FEFEDBD-D512-668B-C9E7-75F8653F1DCC}"/>
            </a:ext>
          </a:extLst>
        </xdr:cNvPr>
        <xdr:cNvSpPr>
          <a:spLocks/>
        </xdr:cNvSpPr>
      </xdr:nvSpPr>
      <xdr:spPr>
        <a:xfrm>
          <a:off x="1588817" y="14062318"/>
          <a:ext cx="173650" cy="18317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clientData/>
  </xdr:twoCellAnchor>
  <xdr:twoCellAnchor editAs="oneCell">
    <xdr:from>
      <xdr:col>0</xdr:col>
      <xdr:colOff>212912</xdr:colOff>
      <xdr:row>137</xdr:row>
      <xdr:rowOff>145676</xdr:rowOff>
    </xdr:from>
    <xdr:to>
      <xdr:col>8</xdr:col>
      <xdr:colOff>1380633</xdr:colOff>
      <xdr:row>142</xdr:row>
      <xdr:rowOff>107202</xdr:rowOff>
    </xdr:to>
    <xdr:pic>
      <xdr:nvPicPr>
        <xdr:cNvPr id="6" name="Afbeelding 5">
          <a:extLst>
            <a:ext uri="{FF2B5EF4-FFF2-40B4-BE49-F238E27FC236}">
              <a16:creationId xmlns:a16="http://schemas.microsoft.com/office/drawing/2014/main" id="{983D97BA-6DA6-4E65-9423-32A2D87923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2912" y="19386176"/>
          <a:ext cx="6954260" cy="108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244475</xdr:colOff>
      <xdr:row>16</xdr:row>
      <xdr:rowOff>28575</xdr:rowOff>
    </xdr:from>
    <xdr:to>
      <xdr:col>2</xdr:col>
      <xdr:colOff>418125</xdr:colOff>
      <xdr:row>16</xdr:row>
      <xdr:rowOff>211750</xdr:rowOff>
    </xdr:to>
    <xdr:sp macro="" textlink="">
      <xdr:nvSpPr>
        <xdr:cNvPr id="2" name="Rechthoek 41">
          <a:extLst>
            <a:ext uri="{FF2B5EF4-FFF2-40B4-BE49-F238E27FC236}">
              <a16:creationId xmlns:a16="http://schemas.microsoft.com/office/drawing/2014/main" id="{BC30AC62-EEC5-479F-B4DD-5C8C3E8B5A73}"/>
            </a:ext>
          </a:extLst>
        </xdr:cNvPr>
        <xdr:cNvSpPr>
          <a:spLocks/>
        </xdr:cNvSpPr>
      </xdr:nvSpPr>
      <xdr:spPr>
        <a:xfrm>
          <a:off x="1616075" y="2905125"/>
          <a:ext cx="173650" cy="183175"/>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1</a:t>
          </a:r>
        </a:p>
      </xdr:txBody>
    </xdr:sp>
    <xdr:clientData/>
  </xdr:twoCellAnchor>
  <xdr:twoCellAnchor>
    <xdr:from>
      <xdr:col>2</xdr:col>
      <xdr:colOff>244475</xdr:colOff>
      <xdr:row>19</xdr:row>
      <xdr:rowOff>15875</xdr:rowOff>
    </xdr:from>
    <xdr:to>
      <xdr:col>2</xdr:col>
      <xdr:colOff>418125</xdr:colOff>
      <xdr:row>19</xdr:row>
      <xdr:rowOff>202225</xdr:rowOff>
    </xdr:to>
    <xdr:sp macro="" textlink="">
      <xdr:nvSpPr>
        <xdr:cNvPr id="3" name="Rechthoek 41">
          <a:extLst>
            <a:ext uri="{FF2B5EF4-FFF2-40B4-BE49-F238E27FC236}">
              <a16:creationId xmlns:a16="http://schemas.microsoft.com/office/drawing/2014/main" id="{835DF37E-6F87-4F02-B9A9-589AAEDF0628}"/>
            </a:ext>
          </a:extLst>
        </xdr:cNvPr>
        <xdr:cNvSpPr>
          <a:spLocks/>
        </xdr:cNvSpPr>
      </xdr:nvSpPr>
      <xdr:spPr>
        <a:xfrm>
          <a:off x="1616075" y="3549650"/>
          <a:ext cx="173650" cy="1863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2</a:t>
          </a:r>
        </a:p>
      </xdr:txBody>
    </xdr:sp>
    <xdr:clientData/>
  </xdr:twoCellAnchor>
  <xdr:twoCellAnchor>
    <xdr:from>
      <xdr:col>2</xdr:col>
      <xdr:colOff>244475</xdr:colOff>
      <xdr:row>25</xdr:row>
      <xdr:rowOff>25400</xdr:rowOff>
    </xdr:from>
    <xdr:to>
      <xdr:col>2</xdr:col>
      <xdr:colOff>418125</xdr:colOff>
      <xdr:row>25</xdr:row>
      <xdr:rowOff>211750</xdr:rowOff>
    </xdr:to>
    <xdr:sp macro="" textlink="">
      <xdr:nvSpPr>
        <xdr:cNvPr id="4" name="Rechthoek 41">
          <a:extLst>
            <a:ext uri="{FF2B5EF4-FFF2-40B4-BE49-F238E27FC236}">
              <a16:creationId xmlns:a16="http://schemas.microsoft.com/office/drawing/2014/main" id="{32DC0185-D821-EE0A-D567-5EBB1D64B752}"/>
            </a:ext>
          </a:extLst>
        </xdr:cNvPr>
        <xdr:cNvSpPr>
          <a:spLocks/>
        </xdr:cNvSpPr>
      </xdr:nvSpPr>
      <xdr:spPr>
        <a:xfrm>
          <a:off x="1616075" y="4216400"/>
          <a:ext cx="173650" cy="186350"/>
        </a:xfrm>
        <a:prstGeom prst="flowChartConnector">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BE" sz="800" b="1">
              <a:latin typeface="Nunito Black" pitchFamily="2" charset="0"/>
            </a:rPr>
            <a:t>3</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xdr:row>
      <xdr:rowOff>171450</xdr:rowOff>
    </xdr:from>
    <xdr:to>
      <xdr:col>8</xdr:col>
      <xdr:colOff>1178095</xdr:colOff>
      <xdr:row>15</xdr:row>
      <xdr:rowOff>173430</xdr:rowOff>
    </xdr:to>
    <xdr:pic>
      <xdr:nvPicPr>
        <xdr:cNvPr id="2" name="Afbeelding 1">
          <a:extLst>
            <a:ext uri="{FF2B5EF4-FFF2-40B4-BE49-F238E27FC236}">
              <a16:creationId xmlns:a16="http://schemas.microsoft.com/office/drawing/2014/main" id="{3E868078-025B-4209-92F2-4404BFAABC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4324350"/>
          <a:ext cx="6969295" cy="107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4</xdr:col>
      <xdr:colOff>325925</xdr:colOff>
      <xdr:row>44</xdr:row>
      <xdr:rowOff>175335</xdr:rowOff>
    </xdr:to>
    <xdr:pic>
      <xdr:nvPicPr>
        <xdr:cNvPr id="4" name="Afbeelding 3">
          <a:extLst>
            <a:ext uri="{FF2B5EF4-FFF2-40B4-BE49-F238E27FC236}">
              <a16:creationId xmlns:a16="http://schemas.microsoft.com/office/drawing/2014/main" id="{23F6E40C-0BAF-32B8-1B4B-2B451D87DC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8963025"/>
          <a:ext cx="6972470" cy="10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Aangepast 6">
      <a:dk1>
        <a:srgbClr val="000000"/>
      </a:dk1>
      <a:lt1>
        <a:srgbClr val="FFFFFF"/>
      </a:lt1>
      <a:dk2>
        <a:srgbClr val="222A35"/>
      </a:dk2>
      <a:lt2>
        <a:srgbClr val="BFBFBF"/>
      </a:lt2>
      <a:accent1>
        <a:srgbClr val="699B99"/>
      </a:accent1>
      <a:accent2>
        <a:srgbClr val="F6B13F"/>
      </a:accent2>
      <a:accent3>
        <a:srgbClr val="ED7D31"/>
      </a:accent3>
      <a:accent4>
        <a:srgbClr val="C00000"/>
      </a:accent4>
      <a:accent5>
        <a:srgbClr val="002060"/>
      </a:accent5>
      <a:accent6>
        <a:srgbClr val="466A68"/>
      </a:accent6>
      <a:hlink>
        <a:srgbClr val="334E4C"/>
      </a:hlink>
      <a:folHlink>
        <a:srgbClr val="A5C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Custom 32">
    <a:dk1>
      <a:srgbClr val="000000"/>
    </a:dk1>
    <a:lt1>
      <a:srgbClr val="FFFFFF"/>
    </a:lt1>
    <a:dk2>
      <a:srgbClr val="616869"/>
    </a:dk2>
    <a:lt2>
      <a:srgbClr val="FFFFFF"/>
    </a:lt2>
    <a:accent1>
      <a:srgbClr val="B0182B"/>
    </a:accent1>
    <a:accent2>
      <a:srgbClr val="058EC2"/>
    </a:accent2>
    <a:accent3>
      <a:srgbClr val="57A058"/>
    </a:accent3>
    <a:accent4>
      <a:srgbClr val="E7744E"/>
    </a:accent4>
    <a:accent5>
      <a:srgbClr val="FFCD00"/>
    </a:accent5>
    <a:accent6>
      <a:srgbClr val="CB4D5E"/>
    </a:accent6>
    <a:hlink>
      <a:srgbClr val="C00000"/>
    </a:hlink>
    <a:folHlink>
      <a:srgbClr val="E85B6C"/>
    </a:folHlink>
  </a:clrScheme>
  <a:fontScheme name="Custom 2">
    <a:majorFont>
      <a:latin typeface="Roboto Black"/>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Custom 32">
    <a:dk1>
      <a:srgbClr val="000000"/>
    </a:dk1>
    <a:lt1>
      <a:srgbClr val="FFFFFF"/>
    </a:lt1>
    <a:dk2>
      <a:srgbClr val="616869"/>
    </a:dk2>
    <a:lt2>
      <a:srgbClr val="FFFFFF"/>
    </a:lt2>
    <a:accent1>
      <a:srgbClr val="B0182B"/>
    </a:accent1>
    <a:accent2>
      <a:srgbClr val="058EC2"/>
    </a:accent2>
    <a:accent3>
      <a:srgbClr val="57A058"/>
    </a:accent3>
    <a:accent4>
      <a:srgbClr val="E7744E"/>
    </a:accent4>
    <a:accent5>
      <a:srgbClr val="FFCD00"/>
    </a:accent5>
    <a:accent6>
      <a:srgbClr val="CB4D5E"/>
    </a:accent6>
    <a:hlink>
      <a:srgbClr val="C00000"/>
    </a:hlink>
    <a:folHlink>
      <a:srgbClr val="E85B6C"/>
    </a:folHlink>
  </a:clrScheme>
  <a:fontScheme name="Custom 2">
    <a:majorFont>
      <a:latin typeface="Roboto Black"/>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ustom 32">
    <a:dk1>
      <a:srgbClr val="000000"/>
    </a:dk1>
    <a:lt1>
      <a:srgbClr val="FFFFFF"/>
    </a:lt1>
    <a:dk2>
      <a:srgbClr val="616869"/>
    </a:dk2>
    <a:lt2>
      <a:srgbClr val="FFFFFF"/>
    </a:lt2>
    <a:accent1>
      <a:srgbClr val="B0182B"/>
    </a:accent1>
    <a:accent2>
      <a:srgbClr val="058EC2"/>
    </a:accent2>
    <a:accent3>
      <a:srgbClr val="57A058"/>
    </a:accent3>
    <a:accent4>
      <a:srgbClr val="E7744E"/>
    </a:accent4>
    <a:accent5>
      <a:srgbClr val="FFCD00"/>
    </a:accent5>
    <a:accent6>
      <a:srgbClr val="CB4D5E"/>
    </a:accent6>
    <a:hlink>
      <a:srgbClr val="C00000"/>
    </a:hlink>
    <a:folHlink>
      <a:srgbClr val="E85B6C"/>
    </a:folHlink>
  </a:clrScheme>
  <a:fontScheme name="Custom 2">
    <a:majorFont>
      <a:latin typeface="Roboto Black"/>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ustom 32">
    <a:dk1>
      <a:srgbClr val="000000"/>
    </a:dk1>
    <a:lt1>
      <a:srgbClr val="FFFFFF"/>
    </a:lt1>
    <a:dk2>
      <a:srgbClr val="616869"/>
    </a:dk2>
    <a:lt2>
      <a:srgbClr val="FFFFFF"/>
    </a:lt2>
    <a:accent1>
      <a:srgbClr val="B0182B"/>
    </a:accent1>
    <a:accent2>
      <a:srgbClr val="058EC2"/>
    </a:accent2>
    <a:accent3>
      <a:srgbClr val="57A058"/>
    </a:accent3>
    <a:accent4>
      <a:srgbClr val="E7744E"/>
    </a:accent4>
    <a:accent5>
      <a:srgbClr val="FFCD00"/>
    </a:accent5>
    <a:accent6>
      <a:srgbClr val="CB4D5E"/>
    </a:accent6>
    <a:hlink>
      <a:srgbClr val="C00000"/>
    </a:hlink>
    <a:folHlink>
      <a:srgbClr val="E85B6C"/>
    </a:folHlink>
  </a:clrScheme>
  <a:fontScheme name="Custom 2">
    <a:majorFont>
      <a:latin typeface="Roboto Black"/>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ustom 32">
    <a:dk1>
      <a:srgbClr val="000000"/>
    </a:dk1>
    <a:lt1>
      <a:srgbClr val="FFFFFF"/>
    </a:lt1>
    <a:dk2>
      <a:srgbClr val="616869"/>
    </a:dk2>
    <a:lt2>
      <a:srgbClr val="FFFFFF"/>
    </a:lt2>
    <a:accent1>
      <a:srgbClr val="B0182B"/>
    </a:accent1>
    <a:accent2>
      <a:srgbClr val="058EC2"/>
    </a:accent2>
    <a:accent3>
      <a:srgbClr val="57A058"/>
    </a:accent3>
    <a:accent4>
      <a:srgbClr val="E7744E"/>
    </a:accent4>
    <a:accent5>
      <a:srgbClr val="FFCD00"/>
    </a:accent5>
    <a:accent6>
      <a:srgbClr val="CB4D5E"/>
    </a:accent6>
    <a:hlink>
      <a:srgbClr val="C00000"/>
    </a:hlink>
    <a:folHlink>
      <a:srgbClr val="E85B6C"/>
    </a:folHlink>
  </a:clrScheme>
  <a:fontScheme name="Custom 2">
    <a:majorFont>
      <a:latin typeface="Roboto Black"/>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ustom 32">
    <a:dk1>
      <a:srgbClr val="000000"/>
    </a:dk1>
    <a:lt1>
      <a:srgbClr val="FFFFFF"/>
    </a:lt1>
    <a:dk2>
      <a:srgbClr val="616869"/>
    </a:dk2>
    <a:lt2>
      <a:srgbClr val="FFFFFF"/>
    </a:lt2>
    <a:accent1>
      <a:srgbClr val="B0182B"/>
    </a:accent1>
    <a:accent2>
      <a:srgbClr val="058EC2"/>
    </a:accent2>
    <a:accent3>
      <a:srgbClr val="57A058"/>
    </a:accent3>
    <a:accent4>
      <a:srgbClr val="E7744E"/>
    </a:accent4>
    <a:accent5>
      <a:srgbClr val="FFCD00"/>
    </a:accent5>
    <a:accent6>
      <a:srgbClr val="CB4D5E"/>
    </a:accent6>
    <a:hlink>
      <a:srgbClr val="C00000"/>
    </a:hlink>
    <a:folHlink>
      <a:srgbClr val="E85B6C"/>
    </a:folHlink>
  </a:clrScheme>
  <a:fontScheme name="Custom 2">
    <a:majorFont>
      <a:latin typeface="Roboto Black"/>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vlotonderweg.be/dashboard-bedrijven"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vlotonderweg.be/dashboard-bedrijven" TargetMode="External"/><Relationship Id="rId1" Type="http://schemas.openxmlformats.org/officeDocument/2006/relationships/hyperlink" Target="https://www.vlotonderweg.be/aanbod-scholen" TargetMode="External"/><Relationship Id="rId4"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s://www.vlotonderweg.be/dashboard-bedrijven"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vlotonderweg.be/dashboard-bedrijven"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mobilit.belgium.be/nl/duurzame-mobiliteit/enquetes-en-resultaten/federale-enquete-woon-werkverkeer/verslagen-van-enquetes" TargetMode="External"/><Relationship Id="rId2" Type="http://schemas.openxmlformats.org/officeDocument/2006/relationships/hyperlink" Target="https://www.vlaanderen.be/mobiliteit-en-openbare-werken/onderzoek-verplaatsingsgedrag-vlaanderen-ovg" TargetMode="External"/><Relationship Id="rId1" Type="http://schemas.openxmlformats.org/officeDocument/2006/relationships/hyperlink" Target="https://www.vlotonderweg.be/dashboard-bedrijven" TargetMode="External"/><Relationship Id="rId6" Type="http://schemas.openxmlformats.org/officeDocument/2006/relationships/drawing" Target="../drawings/drawing7.xml"/><Relationship Id="rId5" Type="http://schemas.openxmlformats.org/officeDocument/2006/relationships/printerSettings" Target="../printerSettings/printerSettings4.bin"/><Relationship Id="rId4" Type="http://schemas.openxmlformats.org/officeDocument/2006/relationships/hyperlink" Target="https://leefmilieu.brussels/pro/onze-acties/projecten-en-resultaten/bedrijfsvervoerplan-bvp-welke-transportmiddelen-gebruiken-de-werknemer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5.bin"/><Relationship Id="rId1" Type="http://schemas.openxmlformats.org/officeDocument/2006/relationships/hyperlink" Target="https://www.vlotonderweg.be/dashboard-bedrijven"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vlotonderweg.be/dashboard-bedrijven"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vlotonderweg.be/dashboard-bedrijv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55904-394B-4310-9AED-C5356F93F8AE}">
  <sheetPr codeName="Blad1">
    <tabColor theme="9"/>
    <pageSetUpPr fitToPage="1"/>
  </sheetPr>
  <dimension ref="A1:BK210"/>
  <sheetViews>
    <sheetView showGridLines="0" tabSelected="1" zoomScale="55" zoomScaleNormal="55" workbookViewId="0"/>
  </sheetViews>
  <sheetFormatPr defaultColWidth="8.81640625" defaultRowHeight="14.5" x14ac:dyDescent="0.35"/>
  <cols>
    <col min="1" max="1" width="3.54296875" style="53" customWidth="1"/>
    <col min="2" max="2" width="3.7265625" style="53" customWidth="1"/>
    <col min="3" max="3" width="4.26953125" style="53" customWidth="1"/>
    <col min="4" max="4" width="9.1796875" style="53" customWidth="1"/>
    <col min="5" max="5" width="7.54296875" style="53" customWidth="1"/>
    <col min="6" max="6" width="13.1796875" style="53" customWidth="1"/>
    <col min="7" max="21" width="7.54296875" style="53" customWidth="1"/>
    <col min="22" max="22" width="4.1796875" style="53" customWidth="1"/>
    <col min="23" max="23" width="4.453125" style="53" customWidth="1"/>
    <col min="24" max="26" width="7.54296875" style="53" customWidth="1"/>
    <col min="27" max="27" width="3.26953125" style="53" customWidth="1"/>
    <col min="28" max="28" width="4.26953125" style="53" customWidth="1"/>
    <col min="29" max="29" width="7.453125" style="53" customWidth="1"/>
    <col min="30" max="30" width="7.54296875" style="53" customWidth="1"/>
    <col min="31" max="31" width="10.1796875" style="53" customWidth="1"/>
    <col min="32" max="36" width="7.54296875" style="53" customWidth="1"/>
    <col min="37" max="37" width="3.54296875" style="53" customWidth="1"/>
    <col min="38" max="38" width="8" style="53" customWidth="1"/>
    <col min="39" max="40" width="7.54296875" style="53" customWidth="1"/>
    <col min="41" max="41" width="3.81640625" style="53" customWidth="1"/>
    <col min="42" max="52" width="7.54296875" style="53" customWidth="1"/>
    <col min="53" max="53" width="3.81640625" style="53" customWidth="1"/>
    <col min="54" max="55" width="7.54296875" style="53" customWidth="1"/>
    <col min="56" max="56" width="3.453125" style="53" customWidth="1"/>
    <col min="57" max="57" width="24.54296875" style="53" customWidth="1"/>
    <col min="58" max="58" width="8.1796875" style="53" customWidth="1"/>
    <col min="59" max="59" width="5.81640625" style="53" customWidth="1"/>
    <col min="60" max="60" width="7.453125" style="53" customWidth="1"/>
    <col min="61" max="83" width="8.81640625" style="53"/>
    <col min="84" max="84" width="2.1796875" style="53" customWidth="1"/>
    <col min="85" max="16384" width="8.81640625" style="53"/>
  </cols>
  <sheetData>
    <row r="1" spans="2:57" ht="9" customHeight="1" x14ac:dyDescent="0.35"/>
    <row r="2" spans="2:57" s="64" customFormat="1" ht="7.5" customHeight="1" x14ac:dyDescent="0.35">
      <c r="B2" s="73"/>
      <c r="C2" s="74"/>
      <c r="D2" s="74"/>
      <c r="E2" s="74"/>
      <c r="F2" s="74"/>
      <c r="G2" s="74"/>
      <c r="H2" s="74"/>
      <c r="I2" s="74"/>
      <c r="J2" s="74"/>
      <c r="K2" s="74"/>
      <c r="L2" s="74"/>
      <c r="M2" s="74"/>
      <c r="N2" s="74"/>
      <c r="O2" s="74"/>
      <c r="P2" s="74"/>
      <c r="Q2" s="74"/>
      <c r="R2" s="74"/>
      <c r="S2" s="74"/>
      <c r="T2" s="74"/>
      <c r="U2" s="74"/>
      <c r="V2" s="74"/>
      <c r="W2" s="74"/>
      <c r="X2" s="74"/>
      <c r="Y2" s="74"/>
      <c r="Z2" s="75"/>
      <c r="AA2" s="75"/>
      <c r="AB2" s="75"/>
      <c r="AC2" s="75"/>
      <c r="AD2" s="75"/>
      <c r="AE2" s="75"/>
      <c r="AF2" s="75"/>
      <c r="AG2" s="75"/>
      <c r="AH2" s="75"/>
      <c r="AI2" s="75"/>
      <c r="AJ2" s="75"/>
      <c r="AK2" s="75"/>
      <c r="AL2" s="75"/>
      <c r="BB2" s="53"/>
      <c r="BC2" s="53"/>
      <c r="BD2" s="53"/>
      <c r="BE2" s="53"/>
    </row>
    <row r="3" spans="2:57" s="25" customFormat="1" ht="14.5" customHeight="1" x14ac:dyDescent="0.35">
      <c r="B3" s="482" t="s">
        <v>15</v>
      </c>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08"/>
      <c r="BC3" s="408"/>
      <c r="BD3" s="408"/>
    </row>
    <row r="4" spans="2:57" s="25" customFormat="1" ht="33.65" customHeight="1" x14ac:dyDescent="0.35">
      <c r="B4" s="482"/>
      <c r="C4" s="482"/>
      <c r="D4" s="482"/>
      <c r="E4" s="482"/>
      <c r="F4" s="482"/>
      <c r="G4" s="482"/>
      <c r="H4" s="482"/>
      <c r="I4" s="482"/>
      <c r="J4" s="482"/>
      <c r="K4" s="482"/>
      <c r="L4" s="482"/>
      <c r="M4" s="482"/>
      <c r="N4" s="482"/>
      <c r="O4" s="482"/>
      <c r="P4" s="482"/>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82"/>
      <c r="AP4" s="482"/>
      <c r="AQ4" s="482"/>
      <c r="AR4" s="482"/>
      <c r="AS4" s="482"/>
      <c r="AT4" s="482"/>
      <c r="AU4" s="482"/>
      <c r="AV4" s="482"/>
      <c r="AW4" s="482"/>
      <c r="AX4" s="482"/>
      <c r="AY4" s="482"/>
      <c r="AZ4" s="482"/>
      <c r="BA4" s="482"/>
      <c r="BB4" s="408"/>
      <c r="BC4" s="408"/>
      <c r="BD4" s="408"/>
    </row>
    <row r="5" spans="2:57" s="25" customFormat="1" ht="8.5" customHeight="1" thickBot="1" x14ac:dyDescent="0.4">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26"/>
      <c r="AM5" s="72"/>
      <c r="AN5" s="72"/>
    </row>
    <row r="6" spans="2:57" s="25" customFormat="1" ht="20.149999999999999" customHeight="1" thickBot="1" x14ac:dyDescent="0.4">
      <c r="B6" s="496" t="s">
        <v>95</v>
      </c>
      <c r="C6" s="497"/>
      <c r="D6" s="407">
        <v>2021</v>
      </c>
      <c r="E6" s="427" t="s">
        <v>98</v>
      </c>
      <c r="G6" s="70"/>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26"/>
      <c r="AM6" s="72"/>
      <c r="AN6" s="72"/>
    </row>
    <row r="7" spans="2:57" s="25" customFormat="1" ht="14.15" customHeight="1" x14ac:dyDescent="0.35"/>
    <row r="8" spans="2:57" s="25" customFormat="1" ht="27" customHeight="1" x14ac:dyDescent="0.35">
      <c r="B8" s="491" t="s">
        <v>181</v>
      </c>
      <c r="C8" s="492"/>
      <c r="D8" s="492"/>
      <c r="E8" s="492"/>
      <c r="F8" s="492"/>
      <c r="G8" s="492"/>
      <c r="H8" s="492"/>
      <c r="I8" s="492"/>
      <c r="J8" s="492"/>
      <c r="K8" s="492"/>
      <c r="L8" s="492"/>
      <c r="M8" s="492"/>
      <c r="N8" s="492"/>
      <c r="O8" s="492"/>
      <c r="P8" s="492"/>
      <c r="Q8" s="492"/>
      <c r="R8" s="492"/>
      <c r="S8" s="492"/>
      <c r="T8" s="492"/>
      <c r="U8" s="492"/>
      <c r="V8" s="492"/>
      <c r="W8" s="492"/>
      <c r="X8" s="492"/>
    </row>
    <row r="9" spans="2:57" s="25" customFormat="1" ht="10" customHeight="1" x14ac:dyDescent="0.35">
      <c r="B9" s="27"/>
      <c r="X9" s="43"/>
    </row>
    <row r="10" spans="2:57" s="25" customFormat="1" ht="10" customHeight="1" x14ac:dyDescent="0.35">
      <c r="B10" s="27"/>
      <c r="X10" s="43"/>
    </row>
    <row r="11" spans="2:57" s="25" customFormat="1" ht="10" customHeight="1" x14ac:dyDescent="0.35">
      <c r="B11" s="27"/>
      <c r="X11" s="43"/>
    </row>
    <row r="12" spans="2:57" s="25" customFormat="1" ht="10" customHeight="1" x14ac:dyDescent="0.35">
      <c r="B12" s="27"/>
      <c r="X12" s="43"/>
    </row>
    <row r="13" spans="2:57" s="25" customFormat="1" ht="10" customHeight="1" x14ac:dyDescent="0.35">
      <c r="B13" s="27"/>
      <c r="X13" s="43"/>
    </row>
    <row r="14" spans="2:57" s="25" customFormat="1" ht="10" customHeight="1" x14ac:dyDescent="0.35">
      <c r="B14" s="27"/>
      <c r="X14" s="43"/>
    </row>
    <row r="15" spans="2:57" s="25" customFormat="1" ht="10" customHeight="1" x14ac:dyDescent="0.35">
      <c r="B15" s="27"/>
      <c r="X15" s="43"/>
    </row>
    <row r="16" spans="2:57" s="25" customFormat="1" ht="10" customHeight="1" x14ac:dyDescent="0.35">
      <c r="B16" s="27"/>
      <c r="X16" s="43"/>
    </row>
    <row r="17" spans="2:24" s="25" customFormat="1" ht="10" customHeight="1" x14ac:dyDescent="0.35">
      <c r="B17" s="27"/>
      <c r="X17" s="43"/>
    </row>
    <row r="18" spans="2:24" s="25" customFormat="1" ht="10" customHeight="1" x14ac:dyDescent="0.35">
      <c r="B18" s="27"/>
      <c r="X18" s="43"/>
    </row>
    <row r="19" spans="2:24" s="25" customFormat="1" ht="14.25" customHeight="1" x14ac:dyDescent="0.35">
      <c r="B19" s="27"/>
      <c r="X19" s="43"/>
    </row>
    <row r="20" spans="2:24" s="25" customFormat="1" ht="14.25" customHeight="1" x14ac:dyDescent="0.35">
      <c r="B20" s="27"/>
      <c r="C20" s="45" t="s">
        <v>29</v>
      </c>
      <c r="D20" s="334" t="s">
        <v>171</v>
      </c>
      <c r="X20" s="43"/>
    </row>
    <row r="21" spans="2:24" s="25" customFormat="1" ht="5.25" customHeight="1" x14ac:dyDescent="0.35">
      <c r="B21" s="27"/>
      <c r="D21" s="494" t="s">
        <v>249</v>
      </c>
      <c r="E21" s="494"/>
      <c r="F21" s="494"/>
      <c r="G21" s="494"/>
      <c r="X21" s="43"/>
    </row>
    <row r="22" spans="2:24" s="25" customFormat="1" ht="14.25" customHeight="1" x14ac:dyDescent="0.35">
      <c r="B22" s="27"/>
      <c r="D22" s="494"/>
      <c r="E22" s="494"/>
      <c r="F22" s="494"/>
      <c r="G22" s="494"/>
      <c r="X22" s="43"/>
    </row>
    <row r="23" spans="2:24" s="25" customFormat="1" ht="5.25" customHeight="1" x14ac:dyDescent="0.35">
      <c r="B23" s="27"/>
      <c r="X23" s="43"/>
    </row>
    <row r="24" spans="2:24" s="25" customFormat="1" ht="14.15" customHeight="1" x14ac:dyDescent="0.35">
      <c r="B24" s="27"/>
      <c r="C24" s="59" t="s">
        <v>29</v>
      </c>
      <c r="D24" s="334" t="s">
        <v>248</v>
      </c>
      <c r="X24" s="43"/>
    </row>
    <row r="25" spans="2:24" s="25" customFormat="1" ht="5.25" customHeight="1" x14ac:dyDescent="0.35">
      <c r="B25" s="27"/>
      <c r="D25" s="494" t="s">
        <v>172</v>
      </c>
      <c r="E25" s="494"/>
      <c r="F25" s="494"/>
      <c r="G25" s="494"/>
      <c r="X25" s="43"/>
    </row>
    <row r="26" spans="2:24" s="25" customFormat="1" ht="14.25" customHeight="1" x14ac:dyDescent="0.35">
      <c r="B26" s="27"/>
      <c r="D26" s="494"/>
      <c r="E26" s="494"/>
      <c r="F26" s="494"/>
      <c r="G26" s="494"/>
      <c r="X26" s="43"/>
    </row>
    <row r="27" spans="2:24" s="25" customFormat="1" ht="10" customHeight="1" x14ac:dyDescent="0.35">
      <c r="B27" s="27"/>
      <c r="X27" s="43"/>
    </row>
    <row r="28" spans="2:24" s="25" customFormat="1" ht="10" customHeight="1" x14ac:dyDescent="0.35">
      <c r="B28" s="27"/>
      <c r="X28" s="43"/>
    </row>
    <row r="29" spans="2:24" s="25" customFormat="1" ht="10" customHeight="1" x14ac:dyDescent="0.35">
      <c r="B29" s="27"/>
      <c r="X29" s="43"/>
    </row>
    <row r="30" spans="2:24" s="25" customFormat="1" ht="10" customHeight="1" x14ac:dyDescent="0.35">
      <c r="B30" s="27"/>
      <c r="X30" s="43"/>
    </row>
    <row r="31" spans="2:24" s="25" customFormat="1" ht="10" customHeight="1" x14ac:dyDescent="0.35">
      <c r="B31" s="27"/>
      <c r="X31" s="43"/>
    </row>
    <row r="32" spans="2:24" s="25" customFormat="1" ht="10" customHeight="1" x14ac:dyDescent="0.35">
      <c r="B32" s="27"/>
      <c r="X32" s="43"/>
    </row>
    <row r="33" spans="2:56" s="25" customFormat="1" ht="10" customHeight="1" x14ac:dyDescent="0.35">
      <c r="B33" s="27"/>
      <c r="X33" s="43"/>
    </row>
    <row r="34" spans="2:56" s="25" customFormat="1" ht="10" customHeight="1" x14ac:dyDescent="0.35">
      <c r="B34" s="27"/>
      <c r="X34" s="43"/>
    </row>
    <row r="35" spans="2:56" s="25" customFormat="1" ht="10" customHeight="1" x14ac:dyDescent="0.35">
      <c r="B35" s="27"/>
      <c r="X35" s="43"/>
    </row>
    <row r="36" spans="2:56" s="25" customFormat="1" ht="10" customHeight="1" x14ac:dyDescent="0.35">
      <c r="B36" s="27"/>
      <c r="X36" s="43"/>
    </row>
    <row r="37" spans="2:56" s="25" customFormat="1" ht="10" customHeight="1" x14ac:dyDescent="0.35">
      <c r="B37" s="27"/>
      <c r="X37" s="43"/>
    </row>
    <row r="38" spans="2:56" s="25" customFormat="1" ht="10" customHeight="1" x14ac:dyDescent="0.35">
      <c r="B38" s="27"/>
      <c r="X38" s="43"/>
    </row>
    <row r="39" spans="2:56" s="25" customFormat="1" ht="10" customHeight="1" x14ac:dyDescent="0.35">
      <c r="B39" s="27"/>
      <c r="X39" s="43"/>
    </row>
    <row r="40" spans="2:56" s="25" customFormat="1" ht="10" customHeight="1" x14ac:dyDescent="0.35">
      <c r="B40" s="320"/>
      <c r="C40" s="49"/>
      <c r="D40" s="49"/>
      <c r="E40" s="49"/>
      <c r="F40" s="49"/>
      <c r="G40" s="49"/>
      <c r="H40" s="49"/>
      <c r="I40" s="49"/>
      <c r="J40" s="49"/>
      <c r="K40" s="49"/>
      <c r="L40" s="49"/>
      <c r="M40" s="49"/>
      <c r="N40" s="49"/>
      <c r="O40" s="49"/>
      <c r="P40" s="49"/>
      <c r="Q40" s="49"/>
      <c r="R40" s="49"/>
      <c r="S40" s="49"/>
      <c r="T40" s="49"/>
      <c r="U40" s="49"/>
      <c r="V40" s="49"/>
      <c r="W40" s="49"/>
      <c r="X40" s="51"/>
    </row>
    <row r="41" spans="2:56" s="25" customFormat="1" ht="10" customHeight="1" x14ac:dyDescent="0.35"/>
    <row r="42" spans="2:56" s="25" customFormat="1" ht="10" customHeight="1" x14ac:dyDescent="0.35"/>
    <row r="43" spans="2:56" s="25" customFormat="1" ht="10" customHeight="1" x14ac:dyDescent="0.35"/>
    <row r="44" spans="2:56" s="25" customFormat="1" ht="27" customHeight="1" x14ac:dyDescent="0.35">
      <c r="B44" s="485" t="s">
        <v>234</v>
      </c>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86"/>
      <c r="AJ44" s="486"/>
      <c r="AK44" s="486"/>
      <c r="AL44" s="486"/>
      <c r="AM44" s="486"/>
      <c r="AN44" s="486"/>
      <c r="AO44" s="486"/>
      <c r="AP44" s="486"/>
      <c r="AQ44" s="486"/>
      <c r="AR44" s="486"/>
      <c r="AS44" s="486"/>
      <c r="AT44" s="486"/>
      <c r="AU44" s="486"/>
      <c r="AV44" s="486"/>
      <c r="AW44" s="486"/>
      <c r="AX44" s="486"/>
      <c r="AY44" s="486"/>
      <c r="AZ44" s="486"/>
      <c r="BA44" s="487"/>
      <c r="BB44" s="345"/>
      <c r="BC44" s="345"/>
      <c r="BD44" s="345"/>
    </row>
    <row r="45" spans="2:56" s="25" customFormat="1" ht="9.65" customHeight="1" x14ac:dyDescent="0.35">
      <c r="B45" s="27"/>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BA45" s="43"/>
    </row>
    <row r="46" spans="2:56" s="25" customFormat="1" ht="23.25" customHeight="1" x14ac:dyDescent="0.35">
      <c r="B46" s="27"/>
      <c r="C46" s="488" t="s">
        <v>171</v>
      </c>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8"/>
      <c r="AO46" s="488"/>
      <c r="AP46" s="488"/>
      <c r="AQ46" s="488"/>
      <c r="AR46" s="488"/>
      <c r="AS46" s="488"/>
      <c r="AT46" s="488"/>
      <c r="AU46" s="488"/>
      <c r="AV46" s="488"/>
      <c r="AW46" s="488"/>
      <c r="AX46" s="488"/>
      <c r="AY46" s="488"/>
      <c r="AZ46" s="488"/>
      <c r="BA46" s="396"/>
    </row>
    <row r="47" spans="2:56" s="25" customFormat="1" ht="8.5" customHeight="1" x14ac:dyDescent="0.35">
      <c r="B47" s="27"/>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BA47" s="43"/>
    </row>
    <row r="48" spans="2:56" s="25" customFormat="1" ht="23.25" customHeight="1" x14ac:dyDescent="0.35">
      <c r="B48" s="30"/>
      <c r="C48" s="321" t="s">
        <v>0</v>
      </c>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B48" s="483" t="s">
        <v>194</v>
      </c>
      <c r="AC48" s="483"/>
      <c r="AD48" s="483"/>
      <c r="AE48" s="483"/>
      <c r="AF48" s="483"/>
      <c r="AG48" s="483"/>
      <c r="AH48" s="483"/>
      <c r="AI48" s="483"/>
      <c r="AJ48" s="483"/>
      <c r="AK48" s="316"/>
      <c r="AL48" s="483" t="s">
        <v>170</v>
      </c>
      <c r="AM48" s="483"/>
      <c r="AN48" s="483"/>
      <c r="AO48" s="483"/>
      <c r="AP48" s="483"/>
      <c r="AQ48" s="483"/>
      <c r="AR48" s="483"/>
      <c r="AS48" s="483"/>
      <c r="AT48" s="483"/>
      <c r="AU48" s="483"/>
      <c r="AV48" s="483"/>
      <c r="AW48" s="483"/>
      <c r="AX48" s="483"/>
      <c r="AY48" s="483"/>
      <c r="AZ48" s="483"/>
      <c r="BA48" s="397"/>
    </row>
    <row r="49" spans="2:53" s="25" customFormat="1" ht="8.5" customHeight="1" x14ac:dyDescent="0.35">
      <c r="B49" s="30"/>
      <c r="C49" s="31"/>
      <c r="D49" s="31"/>
      <c r="E49" s="31"/>
      <c r="F49" s="31"/>
      <c r="G49" s="31"/>
      <c r="H49" s="31"/>
      <c r="I49" s="31"/>
      <c r="J49" s="31"/>
      <c r="K49" s="31"/>
      <c r="L49" s="31"/>
      <c r="M49" s="31"/>
      <c r="N49" s="31"/>
      <c r="O49" s="31"/>
      <c r="P49" s="31"/>
      <c r="Q49" s="31"/>
      <c r="R49" s="31"/>
      <c r="S49" s="31"/>
      <c r="T49" s="31"/>
      <c r="U49" s="31"/>
      <c r="V49" s="31"/>
      <c r="W49" s="31"/>
      <c r="X49" s="31"/>
      <c r="Y49" s="31"/>
      <c r="Z49" s="31"/>
      <c r="AB49" s="31"/>
      <c r="AC49" s="31"/>
      <c r="AD49" s="31"/>
      <c r="AE49" s="31"/>
      <c r="AF49" s="31"/>
      <c r="AG49" s="31"/>
      <c r="AH49" s="31"/>
      <c r="AI49" s="31"/>
      <c r="AJ49" s="31"/>
      <c r="AK49" s="31"/>
      <c r="AL49" s="347"/>
      <c r="AM49" s="347"/>
      <c r="BA49" s="43"/>
    </row>
    <row r="50" spans="2:53" s="25" customFormat="1" ht="9.65" customHeight="1" x14ac:dyDescent="0.35">
      <c r="B50" s="27"/>
      <c r="M50" s="351"/>
      <c r="N50" s="351"/>
      <c r="P50" s="26"/>
      <c r="AB50" s="348"/>
      <c r="AC50" s="352"/>
      <c r="AD50" s="352"/>
      <c r="AE50" s="352"/>
      <c r="AF50" s="352"/>
      <c r="AG50" s="352"/>
      <c r="AH50" s="352"/>
      <c r="AI50" s="348"/>
      <c r="AJ50" s="348"/>
      <c r="AK50" s="348"/>
      <c r="AL50" s="347"/>
      <c r="AM50" s="347"/>
      <c r="BA50" s="43"/>
    </row>
    <row r="51" spans="2:53" s="25" customFormat="1" ht="17.5" customHeight="1" x14ac:dyDescent="0.35">
      <c r="B51" s="27"/>
      <c r="C51" s="32" t="s">
        <v>96</v>
      </c>
      <c r="D51" s="33">
        <f>'3. Data Medewerkers'!C59</f>
        <v>0</v>
      </c>
      <c r="E51" s="353"/>
      <c r="F51" s="354"/>
      <c r="G51" s="354"/>
      <c r="H51" s="34"/>
      <c r="M51" s="355"/>
      <c r="N51" s="351"/>
      <c r="P51" s="356"/>
      <c r="Q51" s="356"/>
      <c r="R51" s="356"/>
      <c r="S51" s="356"/>
      <c r="T51" s="356"/>
      <c r="U51" s="356"/>
      <c r="V51" s="356"/>
      <c r="W51" s="356"/>
      <c r="X51" s="356"/>
      <c r="Y51" s="356"/>
      <c r="AB51" s="32" t="s">
        <v>96</v>
      </c>
      <c r="AC51" s="33">
        <f>'3. Data Medewerkers'!C78</f>
        <v>0</v>
      </c>
      <c r="AD51" s="357"/>
      <c r="AE51" s="26"/>
      <c r="AF51" s="35"/>
      <c r="AG51" s="35"/>
      <c r="AH51" s="35"/>
      <c r="AJ51" s="26"/>
      <c r="AK51" s="26"/>
      <c r="AL51" s="347"/>
      <c r="AM51" s="347"/>
      <c r="BA51" s="43"/>
    </row>
    <row r="52" spans="2:53" s="25" customFormat="1" ht="12.65" customHeight="1" x14ac:dyDescent="0.35">
      <c r="B52" s="27"/>
      <c r="C52" s="358"/>
      <c r="D52" s="359"/>
      <c r="E52" s="353"/>
      <c r="F52" s="354"/>
      <c r="G52" s="354"/>
      <c r="H52" s="36"/>
      <c r="M52" s="355"/>
      <c r="N52" s="351"/>
      <c r="P52" s="360"/>
      <c r="Q52" s="360"/>
      <c r="R52" s="360"/>
      <c r="S52" s="360"/>
      <c r="T52" s="360"/>
      <c r="U52" s="360"/>
      <c r="V52" s="360"/>
      <c r="W52" s="360"/>
      <c r="X52" s="360"/>
      <c r="Y52" s="360"/>
      <c r="AB52" s="361"/>
      <c r="AC52" s="26"/>
      <c r="AD52" s="26"/>
      <c r="AE52" s="26"/>
      <c r="AF52" s="37"/>
      <c r="AG52" s="37"/>
      <c r="AH52" s="37"/>
      <c r="AJ52" s="26"/>
      <c r="AK52" s="26"/>
      <c r="AL52" s="347"/>
      <c r="AM52" s="347"/>
      <c r="BA52" s="43"/>
    </row>
    <row r="53" spans="2:53" s="25" customFormat="1" ht="12.65" customHeight="1" x14ac:dyDescent="0.35">
      <c r="B53" s="27"/>
      <c r="C53" s="362"/>
      <c r="D53" s="353"/>
      <c r="E53" s="353"/>
      <c r="F53" s="354"/>
      <c r="G53" s="354"/>
      <c r="H53" s="363"/>
      <c r="I53" s="364"/>
      <c r="J53" s="364"/>
      <c r="K53" s="364"/>
      <c r="L53" s="364"/>
      <c r="P53" s="38"/>
      <c r="Q53" s="39"/>
      <c r="R53" s="39"/>
      <c r="S53" s="39"/>
      <c r="T53" s="39"/>
      <c r="U53" s="39"/>
      <c r="V53" s="39"/>
      <c r="W53" s="39"/>
      <c r="X53" s="39"/>
      <c r="Y53" s="39"/>
      <c r="AB53" s="361"/>
      <c r="AC53" s="26"/>
      <c r="AD53" s="26"/>
      <c r="AE53" s="26"/>
      <c r="AF53" s="35"/>
      <c r="AG53" s="35"/>
      <c r="AH53" s="35"/>
      <c r="AJ53" s="26"/>
      <c r="AK53" s="26"/>
      <c r="AL53" s="347"/>
      <c r="AM53" s="347"/>
      <c r="BA53" s="43"/>
    </row>
    <row r="54" spans="2:53" s="25" customFormat="1" ht="12.65" customHeight="1" x14ac:dyDescent="0.35">
      <c r="B54" s="27"/>
      <c r="C54" s="365"/>
      <c r="D54" s="353"/>
      <c r="E54" s="353"/>
      <c r="F54" s="354"/>
      <c r="G54" s="354"/>
      <c r="H54" s="34"/>
      <c r="P54" s="38"/>
      <c r="Q54" s="39"/>
      <c r="R54" s="39"/>
      <c r="S54" s="39"/>
      <c r="T54" s="39"/>
      <c r="U54" s="39"/>
      <c r="V54" s="39"/>
      <c r="W54" s="39"/>
      <c r="X54" s="39"/>
      <c r="Y54" s="39"/>
      <c r="AB54" s="366"/>
      <c r="AC54" s="26"/>
      <c r="AD54" s="26"/>
      <c r="AE54" s="26"/>
      <c r="AF54" s="35"/>
      <c r="AG54" s="35"/>
      <c r="AH54" s="35"/>
      <c r="AJ54" s="26"/>
      <c r="AK54" s="26"/>
      <c r="AL54" s="347"/>
      <c r="AM54" s="347"/>
      <c r="BA54" s="43"/>
    </row>
    <row r="55" spans="2:53" s="25" customFormat="1" ht="14.25" customHeight="1" x14ac:dyDescent="0.35">
      <c r="B55" s="27"/>
      <c r="C55" s="366"/>
      <c r="D55" s="353"/>
      <c r="E55" s="353"/>
      <c r="F55" s="354"/>
      <c r="G55" s="354"/>
      <c r="H55" s="367" t="s">
        <v>29</v>
      </c>
      <c r="I55" s="40" t="s">
        <v>173</v>
      </c>
      <c r="J55" s="40"/>
      <c r="K55" s="40"/>
      <c r="L55" s="40"/>
      <c r="P55" s="38"/>
      <c r="Q55" s="39"/>
      <c r="R55" s="39"/>
      <c r="S55" s="39"/>
      <c r="T55" s="39"/>
      <c r="U55" s="39"/>
      <c r="V55" s="39"/>
      <c r="W55" s="39"/>
      <c r="X55" s="39"/>
      <c r="Y55" s="39"/>
      <c r="AB55" s="368"/>
      <c r="AC55" s="26"/>
      <c r="AD55" s="26"/>
      <c r="AE55" s="26"/>
      <c r="AF55" s="35"/>
      <c r="AG55" s="35"/>
      <c r="AH55" s="35"/>
      <c r="AJ55" s="26"/>
      <c r="AK55" s="26"/>
      <c r="AL55" s="347"/>
      <c r="AM55" s="347"/>
      <c r="BA55" s="43"/>
    </row>
    <row r="56" spans="2:53" s="25" customFormat="1" ht="5.25" customHeight="1" x14ac:dyDescent="0.35">
      <c r="B56" s="27"/>
      <c r="C56" s="366"/>
      <c r="D56" s="353"/>
      <c r="E56" s="353"/>
      <c r="F56" s="354"/>
      <c r="G56" s="354"/>
      <c r="H56" s="369"/>
      <c r="I56" s="40"/>
      <c r="J56" s="40"/>
      <c r="K56" s="40"/>
      <c r="L56" s="40"/>
      <c r="P56" s="38"/>
      <c r="Q56" s="39"/>
      <c r="R56" s="39"/>
      <c r="S56" s="39"/>
      <c r="T56" s="39"/>
      <c r="U56" s="39"/>
      <c r="V56" s="39"/>
      <c r="W56" s="39"/>
      <c r="X56" s="39"/>
      <c r="Y56" s="39"/>
      <c r="AB56" s="368"/>
      <c r="AC56" s="26"/>
      <c r="AD56" s="26"/>
      <c r="AE56" s="26"/>
      <c r="AF56" s="35"/>
      <c r="AG56" s="35"/>
      <c r="AH56" s="35"/>
      <c r="AJ56" s="26"/>
      <c r="AK56" s="26"/>
      <c r="AL56" s="347"/>
      <c r="AM56" s="347"/>
      <c r="BA56" s="43"/>
    </row>
    <row r="57" spans="2:53" s="25" customFormat="1" ht="14.15" customHeight="1" x14ac:dyDescent="0.35">
      <c r="B57" s="27"/>
      <c r="C57" s="366"/>
      <c r="D57" s="353"/>
      <c r="E57" s="353"/>
      <c r="F57" s="354"/>
      <c r="G57" s="354"/>
      <c r="H57" s="369" t="s">
        <v>29</v>
      </c>
      <c r="I57" s="40" t="s">
        <v>174</v>
      </c>
      <c r="J57" s="40"/>
      <c r="K57" s="40"/>
      <c r="L57" s="40"/>
      <c r="P57" s="38"/>
      <c r="Q57" s="39"/>
      <c r="R57" s="39"/>
      <c r="S57" s="39"/>
      <c r="T57" s="39"/>
      <c r="U57" s="39"/>
      <c r="V57" s="39"/>
      <c r="W57" s="39"/>
      <c r="X57" s="39"/>
      <c r="Y57" s="39"/>
      <c r="AD57" s="370"/>
      <c r="AE57" s="26"/>
      <c r="AF57" s="35"/>
      <c r="AG57" s="35"/>
      <c r="AH57" s="35"/>
      <c r="AJ57" s="26"/>
      <c r="AK57" s="26"/>
      <c r="AL57" s="59" t="s">
        <v>29</v>
      </c>
      <c r="AM57" s="40" t="s">
        <v>169</v>
      </c>
      <c r="BA57" s="43"/>
    </row>
    <row r="58" spans="2:53" s="25" customFormat="1" ht="5.15" customHeight="1" x14ac:dyDescent="0.35">
      <c r="B58" s="27"/>
      <c r="C58" s="371"/>
      <c r="D58" s="353"/>
      <c r="E58" s="353"/>
      <c r="F58" s="354"/>
      <c r="G58" s="354"/>
      <c r="P58" s="38"/>
      <c r="Q58" s="39"/>
      <c r="R58" s="39"/>
      <c r="S58" s="39"/>
      <c r="T58" s="39"/>
      <c r="U58" s="39"/>
      <c r="V58" s="39"/>
      <c r="W58" s="39"/>
      <c r="X58" s="39"/>
      <c r="Y58" s="39"/>
      <c r="AB58" s="26"/>
      <c r="AC58" s="347"/>
      <c r="AD58" s="347"/>
      <c r="AE58" s="347"/>
      <c r="AF58" s="41"/>
      <c r="AG58" s="41"/>
      <c r="AH58" s="41"/>
      <c r="AJ58" s="26"/>
      <c r="AK58" s="26"/>
      <c r="BA58" s="43"/>
    </row>
    <row r="59" spans="2:53" s="25" customFormat="1" ht="14.15" customHeight="1" x14ac:dyDescent="0.35">
      <c r="B59" s="27"/>
      <c r="C59" s="372"/>
      <c r="D59" s="353"/>
      <c r="E59" s="353"/>
      <c r="F59" s="354"/>
      <c r="G59" s="354"/>
      <c r="H59" s="373" t="s">
        <v>29</v>
      </c>
      <c r="I59" s="40" t="s">
        <v>28</v>
      </c>
      <c r="J59" s="40"/>
      <c r="K59" s="40"/>
      <c r="L59" s="40"/>
      <c r="P59" s="38"/>
      <c r="Q59" s="39"/>
      <c r="R59" s="39"/>
      <c r="S59" s="39"/>
      <c r="T59" s="39"/>
      <c r="U59" s="39"/>
      <c r="V59" s="39"/>
      <c r="W59" s="39"/>
      <c r="X59" s="39"/>
      <c r="Y59" s="39"/>
      <c r="AB59" s="374" t="s">
        <v>29</v>
      </c>
      <c r="AC59" s="40" t="s">
        <v>7</v>
      </c>
      <c r="AE59" s="347"/>
      <c r="AF59" s="41"/>
      <c r="AG59" s="41"/>
      <c r="AH59" s="41"/>
      <c r="AJ59" s="26"/>
      <c r="AK59" s="26"/>
      <c r="AL59" s="45" t="s">
        <v>29</v>
      </c>
      <c r="AM59" s="40" t="s">
        <v>162</v>
      </c>
      <c r="BA59" s="43"/>
    </row>
    <row r="60" spans="2:53" s="25" customFormat="1" ht="5.15" customHeight="1" x14ac:dyDescent="0.35">
      <c r="B60" s="27"/>
      <c r="C60" s="368"/>
      <c r="D60" s="353"/>
      <c r="E60" s="353"/>
      <c r="F60" s="354"/>
      <c r="G60" s="354"/>
      <c r="P60" s="38"/>
      <c r="Q60" s="39"/>
      <c r="R60" s="39"/>
      <c r="S60" s="39"/>
      <c r="T60" s="39"/>
      <c r="U60" s="39"/>
      <c r="V60" s="39"/>
      <c r="W60" s="39"/>
      <c r="X60" s="39"/>
      <c r="Y60" s="39"/>
      <c r="AC60" s="40"/>
      <c r="AE60" s="347"/>
      <c r="AF60" s="41"/>
      <c r="AG60" s="41"/>
      <c r="AH60" s="41"/>
      <c r="AJ60" s="26"/>
      <c r="AK60" s="26"/>
      <c r="AL60" s="45"/>
      <c r="BA60" s="43"/>
    </row>
    <row r="61" spans="2:53" s="25" customFormat="1" ht="14.15" customHeight="1" x14ac:dyDescent="0.35">
      <c r="B61" s="27"/>
      <c r="C61" s="375"/>
      <c r="D61" s="353"/>
      <c r="E61" s="353"/>
      <c r="F61" s="354"/>
      <c r="G61" s="354"/>
      <c r="H61" s="376" t="s">
        <v>29</v>
      </c>
      <c r="I61" s="40" t="s">
        <v>1</v>
      </c>
      <c r="J61" s="40"/>
      <c r="K61" s="40"/>
      <c r="L61" s="40"/>
      <c r="P61" s="38"/>
      <c r="Q61" s="39"/>
      <c r="R61" s="39"/>
      <c r="S61" s="39"/>
      <c r="T61" s="39"/>
      <c r="U61" s="39"/>
      <c r="V61" s="39"/>
      <c r="W61" s="39"/>
      <c r="X61" s="39"/>
      <c r="Y61" s="39"/>
      <c r="AB61" s="500" t="s">
        <v>29</v>
      </c>
      <c r="AC61" s="484" t="s">
        <v>244</v>
      </c>
      <c r="AD61" s="484"/>
      <c r="AE61" s="484"/>
      <c r="AI61" s="26"/>
      <c r="AJ61" s="26"/>
      <c r="AK61" s="26"/>
      <c r="AL61" s="380" t="s">
        <v>29</v>
      </c>
      <c r="AM61" s="40" t="s">
        <v>176</v>
      </c>
      <c r="BA61" s="43"/>
    </row>
    <row r="62" spans="2:53" s="25" customFormat="1" ht="3" customHeight="1" x14ac:dyDescent="0.35">
      <c r="B62" s="27"/>
      <c r="C62" s="378"/>
      <c r="D62" s="353"/>
      <c r="E62" s="353"/>
      <c r="F62" s="354"/>
      <c r="G62" s="354"/>
      <c r="P62" s="38"/>
      <c r="Q62" s="39"/>
      <c r="R62" s="39"/>
      <c r="S62" s="39"/>
      <c r="T62" s="39"/>
      <c r="U62" s="39"/>
      <c r="V62" s="39"/>
      <c r="W62" s="39"/>
      <c r="X62" s="39"/>
      <c r="Y62" s="39"/>
      <c r="AB62" s="500"/>
      <c r="AC62" s="484"/>
      <c r="AD62" s="484"/>
      <c r="AE62" s="484"/>
      <c r="AI62" s="26"/>
      <c r="AJ62" s="26"/>
      <c r="AK62" s="26"/>
      <c r="BA62" s="43"/>
    </row>
    <row r="63" spans="2:53" s="25" customFormat="1" ht="14.15" customHeight="1" x14ac:dyDescent="0.35">
      <c r="B63" s="27"/>
      <c r="C63" s="379"/>
      <c r="D63" s="353"/>
      <c r="E63" s="353"/>
      <c r="F63" s="354"/>
      <c r="G63" s="354"/>
      <c r="H63" s="381" t="s">
        <v>29</v>
      </c>
      <c r="I63" s="40" t="s">
        <v>2</v>
      </c>
      <c r="J63" s="40"/>
      <c r="K63" s="40"/>
      <c r="L63" s="40"/>
      <c r="P63" s="38"/>
      <c r="Q63" s="39"/>
      <c r="R63" s="39"/>
      <c r="S63" s="39"/>
      <c r="T63" s="39"/>
      <c r="U63" s="39"/>
      <c r="V63" s="39"/>
      <c r="W63" s="39"/>
      <c r="X63" s="39"/>
      <c r="Y63" s="39"/>
      <c r="AB63" s="500"/>
      <c r="AC63" s="484"/>
      <c r="AD63" s="484"/>
      <c r="AE63" s="484"/>
      <c r="AI63" s="26"/>
      <c r="AJ63" s="26"/>
      <c r="AK63" s="26"/>
      <c r="BA63" s="43"/>
    </row>
    <row r="64" spans="2:53" s="25" customFormat="1" ht="6" customHeight="1" x14ac:dyDescent="0.35">
      <c r="B64" s="27"/>
      <c r="C64" s="368"/>
      <c r="D64" s="368"/>
      <c r="E64" s="368"/>
      <c r="F64" s="368"/>
      <c r="G64" s="368"/>
      <c r="P64" s="38"/>
      <c r="Q64" s="39"/>
      <c r="R64" s="39"/>
      <c r="S64" s="39"/>
      <c r="T64" s="39"/>
      <c r="U64" s="39"/>
      <c r="V64" s="39"/>
      <c r="W64" s="39"/>
      <c r="X64" s="39"/>
      <c r="Y64" s="39"/>
      <c r="AC64" s="484"/>
      <c r="AD64" s="484"/>
      <c r="AE64" s="484"/>
      <c r="AI64" s="26"/>
      <c r="AJ64" s="26"/>
      <c r="AK64" s="26"/>
      <c r="BA64" s="43"/>
    </row>
    <row r="65" spans="2:56" s="25" customFormat="1" ht="14.15" customHeight="1" x14ac:dyDescent="0.35">
      <c r="B65" s="27"/>
      <c r="C65" s="368"/>
      <c r="D65" s="368"/>
      <c r="E65" s="368"/>
      <c r="F65" s="368"/>
      <c r="G65" s="368"/>
      <c r="H65" s="377" t="s">
        <v>29</v>
      </c>
      <c r="I65" s="40" t="s">
        <v>69</v>
      </c>
      <c r="J65" s="40"/>
      <c r="K65" s="40"/>
      <c r="L65" s="40"/>
      <c r="P65" s="39"/>
      <c r="Q65" s="39"/>
      <c r="R65" s="39"/>
      <c r="S65" s="39"/>
      <c r="T65" s="39"/>
      <c r="U65" s="39"/>
      <c r="V65" s="39"/>
      <c r="W65" s="39"/>
      <c r="X65" s="39"/>
      <c r="Y65" s="39"/>
      <c r="AB65" s="376" t="s">
        <v>29</v>
      </c>
      <c r="AC65" s="40" t="s">
        <v>38</v>
      </c>
      <c r="AD65" s="40"/>
      <c r="AI65" s="26"/>
      <c r="AJ65" s="26"/>
      <c r="AK65" s="26"/>
      <c r="AL65" s="382" t="s">
        <v>29</v>
      </c>
      <c r="AM65" s="40" t="s">
        <v>357</v>
      </c>
      <c r="BA65" s="43"/>
    </row>
    <row r="66" spans="2:56" s="25" customFormat="1" ht="3.65" customHeight="1" x14ac:dyDescent="0.35">
      <c r="B66" s="27"/>
      <c r="C66" s="368"/>
      <c r="D66" s="368"/>
      <c r="E66" s="368"/>
      <c r="F66" s="368"/>
      <c r="G66" s="368"/>
      <c r="P66" s="39"/>
      <c r="Q66" s="39"/>
      <c r="R66" s="39"/>
      <c r="S66" s="39"/>
      <c r="T66" s="39"/>
      <c r="U66" s="39"/>
      <c r="V66" s="39"/>
      <c r="W66" s="39"/>
      <c r="X66" s="39"/>
      <c r="Y66" s="39"/>
      <c r="AC66" s="40"/>
      <c r="AD66" s="370"/>
      <c r="AF66" s="42"/>
      <c r="AG66" s="42"/>
      <c r="AH66" s="42"/>
      <c r="AI66" s="26"/>
      <c r="AJ66" s="26"/>
      <c r="AK66" s="26"/>
      <c r="AL66" s="347"/>
      <c r="AM66" s="347"/>
      <c r="BA66" s="43"/>
    </row>
    <row r="67" spans="2:56" s="25" customFormat="1" ht="14.25" customHeight="1" x14ac:dyDescent="0.35">
      <c r="B67" s="6"/>
      <c r="C67" s="368"/>
      <c r="D67" s="368"/>
      <c r="E67" s="368"/>
      <c r="F67" s="368"/>
      <c r="G67" s="368"/>
      <c r="H67" s="383" t="s">
        <v>29</v>
      </c>
      <c r="I67" s="40" t="s">
        <v>26</v>
      </c>
      <c r="J67" s="40"/>
      <c r="K67" s="40"/>
      <c r="L67" s="40"/>
      <c r="O67" s="26"/>
      <c r="P67" s="39"/>
      <c r="Q67" s="39"/>
      <c r="R67" s="39"/>
      <c r="S67" s="39"/>
      <c r="T67" s="39"/>
      <c r="U67" s="39"/>
      <c r="V67" s="39"/>
      <c r="W67" s="39"/>
      <c r="X67" s="39"/>
      <c r="Y67" s="39"/>
      <c r="AB67" s="369" t="s">
        <v>29</v>
      </c>
      <c r="AC67" s="40" t="s">
        <v>43</v>
      </c>
      <c r="AD67" s="370"/>
      <c r="AE67" s="370"/>
      <c r="AL67" s="347"/>
      <c r="AM67" s="347"/>
      <c r="BA67" s="43"/>
    </row>
    <row r="68" spans="2:56" s="25" customFormat="1" ht="5.15" customHeight="1" x14ac:dyDescent="0.35">
      <c r="B68" s="6"/>
      <c r="C68" s="26"/>
      <c r="D68" s="26"/>
      <c r="E68" s="26"/>
      <c r="F68" s="26"/>
      <c r="G68" s="26"/>
      <c r="N68" s="26"/>
      <c r="O68" s="26"/>
      <c r="P68" s="39"/>
      <c r="Q68" s="39"/>
      <c r="R68" s="39"/>
      <c r="S68" s="39"/>
      <c r="T68" s="39"/>
      <c r="U68" s="39"/>
      <c r="V68" s="39"/>
      <c r="W68" s="39"/>
      <c r="X68" s="39"/>
      <c r="Y68" s="39"/>
      <c r="AL68" s="347"/>
      <c r="AM68" s="347"/>
      <c r="BA68" s="43"/>
    </row>
    <row r="69" spans="2:56" s="25" customFormat="1" ht="14.15" customHeight="1" x14ac:dyDescent="0.35">
      <c r="B69" s="6"/>
      <c r="C69" s="26"/>
      <c r="D69" s="26"/>
      <c r="E69" s="26"/>
      <c r="F69" s="26"/>
      <c r="G69" s="26"/>
      <c r="H69" s="374" t="s">
        <v>29</v>
      </c>
      <c r="I69" s="40" t="s">
        <v>27</v>
      </c>
      <c r="J69" s="40"/>
      <c r="K69" s="40"/>
      <c r="L69" s="40"/>
      <c r="N69" s="26"/>
      <c r="O69" s="26"/>
      <c r="P69" s="39"/>
      <c r="Q69" s="39"/>
      <c r="R69" s="39"/>
      <c r="S69" s="39"/>
      <c r="T69" s="39"/>
      <c r="U69" s="39"/>
      <c r="V69" s="39"/>
      <c r="W69" s="39"/>
      <c r="X69" s="39"/>
      <c r="Y69" s="39"/>
      <c r="AD69" s="40"/>
      <c r="AL69" s="347"/>
      <c r="AM69" s="347"/>
      <c r="BA69" s="43"/>
    </row>
    <row r="70" spans="2:56" s="25" customFormat="1" ht="5.15" customHeight="1" x14ac:dyDescent="0.35">
      <c r="B70" s="6"/>
      <c r="C70" s="26"/>
      <c r="D70" s="26"/>
      <c r="E70" s="26"/>
      <c r="F70" s="26"/>
      <c r="G70" s="26"/>
      <c r="N70" s="26"/>
      <c r="O70" s="26"/>
      <c r="P70" s="39"/>
      <c r="Q70" s="39"/>
      <c r="R70" s="39"/>
      <c r="S70" s="39"/>
      <c r="T70" s="39"/>
      <c r="U70" s="39"/>
      <c r="V70" s="39"/>
      <c r="W70" s="39"/>
      <c r="X70" s="39"/>
      <c r="Y70" s="39"/>
      <c r="AL70" s="347"/>
      <c r="AM70" s="347"/>
      <c r="BA70" s="43"/>
    </row>
    <row r="71" spans="2:56" s="25" customFormat="1" ht="14.25" customHeight="1" x14ac:dyDescent="0.35">
      <c r="B71" s="6"/>
      <c r="C71" s="26"/>
      <c r="D71" s="26"/>
      <c r="E71" s="26"/>
      <c r="F71" s="26"/>
      <c r="G71" s="26"/>
      <c r="H71" s="384" t="s">
        <v>29</v>
      </c>
      <c r="I71" s="40" t="s">
        <v>5</v>
      </c>
      <c r="J71" s="40"/>
      <c r="K71" s="40"/>
      <c r="L71" s="40"/>
      <c r="N71" s="26"/>
      <c r="O71" s="26"/>
      <c r="P71" s="39"/>
      <c r="Q71" s="39"/>
      <c r="R71" s="39"/>
      <c r="S71" s="39"/>
      <c r="T71" s="39"/>
      <c r="U71" s="39"/>
      <c r="V71" s="39"/>
      <c r="W71" s="39"/>
      <c r="X71" s="39"/>
      <c r="Y71" s="39"/>
      <c r="AL71" s="347"/>
      <c r="AM71" s="347"/>
      <c r="BA71" s="43"/>
    </row>
    <row r="72" spans="2:56" s="25" customFormat="1" ht="5.15" customHeight="1" x14ac:dyDescent="0.35">
      <c r="B72" s="6"/>
      <c r="C72" s="26"/>
      <c r="D72" s="26"/>
      <c r="E72" s="26"/>
      <c r="F72" s="26"/>
      <c r="G72" s="26"/>
      <c r="N72" s="26"/>
      <c r="O72" s="26"/>
      <c r="P72" s="39"/>
      <c r="Q72" s="39"/>
      <c r="R72" s="39"/>
      <c r="S72" s="39"/>
      <c r="T72" s="39"/>
      <c r="U72" s="39"/>
      <c r="V72" s="39"/>
      <c r="W72" s="39"/>
      <c r="X72" s="39"/>
      <c r="Y72" s="39"/>
      <c r="AL72" s="347"/>
      <c r="AM72" s="347"/>
      <c r="AP72" s="40"/>
      <c r="BA72" s="43"/>
    </row>
    <row r="73" spans="2:56" s="25" customFormat="1" ht="14.15" customHeight="1" x14ac:dyDescent="0.35">
      <c r="B73" s="6"/>
      <c r="C73" s="26"/>
      <c r="D73" s="26"/>
      <c r="E73" s="26"/>
      <c r="F73" s="26"/>
      <c r="G73" s="26"/>
      <c r="H73" s="385" t="s">
        <v>29</v>
      </c>
      <c r="I73" s="40" t="s">
        <v>6</v>
      </c>
      <c r="J73" s="40"/>
      <c r="K73" s="40"/>
      <c r="L73" s="40"/>
      <c r="N73" s="26"/>
      <c r="O73" s="26"/>
      <c r="P73" s="39"/>
      <c r="Q73" s="39"/>
      <c r="R73" s="39"/>
      <c r="S73" s="39"/>
      <c r="T73" s="39"/>
      <c r="U73" s="39"/>
      <c r="V73" s="39"/>
      <c r="W73" s="39"/>
      <c r="X73" s="39"/>
      <c r="Y73" s="39"/>
      <c r="AL73" s="347"/>
      <c r="AM73" s="347"/>
      <c r="BA73" s="43"/>
    </row>
    <row r="74" spans="2:56" s="25" customFormat="1" ht="5.15" customHeight="1" x14ac:dyDescent="0.35">
      <c r="B74" s="12"/>
      <c r="C74" s="26"/>
      <c r="D74" s="26"/>
      <c r="E74" s="26"/>
      <c r="F74" s="26"/>
      <c r="G74" s="26"/>
      <c r="N74" s="26"/>
      <c r="O74" s="26"/>
      <c r="P74" s="39"/>
      <c r="Q74" s="39"/>
      <c r="R74" s="39"/>
      <c r="S74" s="39"/>
      <c r="T74" s="39"/>
      <c r="U74" s="39"/>
      <c r="V74" s="39"/>
      <c r="W74" s="39"/>
      <c r="X74" s="39"/>
      <c r="Y74" s="39"/>
      <c r="AL74" s="347"/>
      <c r="AM74" s="347"/>
      <c r="BA74" s="43"/>
    </row>
    <row r="75" spans="2:56" s="25" customFormat="1" ht="20.149999999999999" customHeight="1" x14ac:dyDescent="0.35">
      <c r="B75" s="12"/>
      <c r="C75" s="26"/>
      <c r="D75" s="26"/>
      <c r="E75" s="26"/>
      <c r="F75" s="26"/>
      <c r="G75" s="26"/>
      <c r="H75" s="386" t="s">
        <v>29</v>
      </c>
      <c r="I75" s="40" t="s">
        <v>12</v>
      </c>
      <c r="J75" s="40"/>
      <c r="K75" s="40"/>
      <c r="L75" s="40"/>
      <c r="N75" s="26"/>
      <c r="O75" s="387"/>
      <c r="P75" s="39"/>
      <c r="Q75" s="39"/>
      <c r="R75" s="39"/>
      <c r="S75" s="39"/>
      <c r="T75" s="39"/>
      <c r="U75" s="39"/>
      <c r="V75" s="39"/>
      <c r="W75" s="39"/>
      <c r="X75" s="39"/>
      <c r="Y75" s="39"/>
      <c r="AL75" s="347"/>
      <c r="AM75" s="347"/>
      <c r="BA75" s="43"/>
    </row>
    <row r="76" spans="2:56" s="25" customFormat="1" ht="15.65" customHeight="1" x14ac:dyDescent="0.35">
      <c r="B76" s="6"/>
      <c r="N76" s="387"/>
      <c r="O76" s="387"/>
      <c r="P76" s="39"/>
      <c r="Q76" s="39"/>
      <c r="R76" s="39"/>
      <c r="S76" s="39"/>
      <c r="T76" s="39"/>
      <c r="U76" s="39"/>
      <c r="V76" s="39"/>
      <c r="W76" s="39"/>
      <c r="X76" s="39"/>
      <c r="Y76" s="39"/>
      <c r="AL76" s="347"/>
      <c r="AM76" s="347"/>
      <c r="BA76" s="43"/>
    </row>
    <row r="77" spans="2:56" s="25" customFormat="1" ht="19" customHeight="1" x14ac:dyDescent="0.35">
      <c r="B77" s="6"/>
      <c r="I77" s="351"/>
      <c r="J77" s="351"/>
      <c r="K77" s="351"/>
      <c r="L77" s="351"/>
      <c r="P77" s="26"/>
      <c r="AB77" s="347"/>
      <c r="AC77" s="347"/>
      <c r="AD77" s="347"/>
      <c r="AE77" s="347"/>
      <c r="AF77" s="347"/>
      <c r="AG77" s="347"/>
      <c r="AH77" s="347"/>
      <c r="AI77" s="347"/>
      <c r="AJ77" s="347"/>
      <c r="AK77" s="347"/>
      <c r="AL77" s="347"/>
      <c r="AM77" s="347"/>
      <c r="AN77" s="345"/>
      <c r="AO77" s="345"/>
      <c r="AP77" s="345"/>
      <c r="AQ77" s="345"/>
      <c r="AR77" s="345"/>
      <c r="AS77" s="345"/>
      <c r="AT77" s="345"/>
      <c r="AU77" s="345"/>
      <c r="AV77" s="345"/>
      <c r="AW77" s="345"/>
      <c r="AX77" s="345"/>
      <c r="AY77" s="345"/>
      <c r="AZ77" s="345"/>
      <c r="BA77" s="349"/>
      <c r="BB77" s="345"/>
      <c r="BD77" s="345"/>
    </row>
    <row r="78" spans="2:56" s="25" customFormat="1" ht="23.25" customHeight="1" x14ac:dyDescent="0.35">
      <c r="B78" s="6"/>
      <c r="C78" s="489" t="s">
        <v>160</v>
      </c>
      <c r="D78" s="489"/>
      <c r="E78" s="489"/>
      <c r="F78" s="489"/>
      <c r="G78" s="489"/>
      <c r="H78" s="489"/>
      <c r="I78" s="489"/>
      <c r="J78" s="489"/>
      <c r="K78" s="489"/>
      <c r="L78" s="489"/>
      <c r="M78" s="489"/>
      <c r="N78" s="489"/>
      <c r="O78" s="489"/>
      <c r="P78" s="489"/>
      <c r="Q78" s="489"/>
      <c r="R78" s="489"/>
      <c r="S78" s="489"/>
      <c r="T78" s="489"/>
      <c r="U78" s="489"/>
      <c r="V78" s="489"/>
      <c r="W78" s="489"/>
      <c r="X78" s="489"/>
      <c r="Y78" s="489"/>
      <c r="Z78" s="489"/>
      <c r="AB78" s="490" t="s">
        <v>248</v>
      </c>
      <c r="AC78" s="490"/>
      <c r="AD78" s="490"/>
      <c r="AE78" s="490"/>
      <c r="AF78" s="490"/>
      <c r="AG78" s="490"/>
      <c r="AH78" s="490"/>
      <c r="AI78" s="490"/>
      <c r="AJ78" s="490"/>
      <c r="AK78" s="490"/>
      <c r="AL78" s="490"/>
      <c r="AM78" s="490"/>
      <c r="AN78" s="490"/>
      <c r="AO78" s="490"/>
      <c r="AP78" s="490"/>
      <c r="AQ78" s="490"/>
      <c r="AR78" s="490"/>
      <c r="AS78" s="490"/>
      <c r="AT78" s="490"/>
      <c r="AU78" s="490"/>
      <c r="AV78" s="490"/>
      <c r="AW78" s="490"/>
      <c r="AX78" s="490"/>
      <c r="AY78" s="490"/>
      <c r="AZ78" s="490"/>
      <c r="BA78" s="349"/>
      <c r="BB78" s="345"/>
      <c r="BD78" s="345"/>
    </row>
    <row r="79" spans="2:56" s="25" customFormat="1" ht="9" customHeight="1" x14ac:dyDescent="0.35">
      <c r="B79" s="6"/>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c r="AB79" s="202"/>
      <c r="AC79" s="202"/>
      <c r="AD79" s="202"/>
      <c r="AE79" s="202"/>
      <c r="AF79" s="202"/>
      <c r="AG79" s="202"/>
      <c r="AH79" s="202"/>
      <c r="AI79" s="202"/>
      <c r="AJ79" s="202"/>
      <c r="AK79" s="347"/>
      <c r="AL79" s="347"/>
      <c r="AM79" s="347"/>
      <c r="AN79" s="345"/>
      <c r="AO79" s="345"/>
      <c r="AP79" s="345"/>
      <c r="AQ79" s="345"/>
      <c r="AR79" s="345"/>
      <c r="AS79" s="345"/>
      <c r="AT79" s="345"/>
      <c r="AU79" s="345"/>
      <c r="AV79" s="345"/>
      <c r="AW79" s="345"/>
      <c r="AX79" s="345"/>
      <c r="AY79" s="345"/>
      <c r="AZ79" s="345"/>
      <c r="BA79" s="349"/>
      <c r="BB79" s="345"/>
      <c r="BD79" s="345"/>
    </row>
    <row r="80" spans="2:56" s="25" customFormat="1" ht="23.25" customHeight="1" x14ac:dyDescent="0.35">
      <c r="B80" s="6"/>
      <c r="C80" s="483" t="s">
        <v>0</v>
      </c>
      <c r="D80" s="483"/>
      <c r="E80" s="483"/>
      <c r="F80" s="483"/>
      <c r="G80" s="483"/>
      <c r="H80" s="483"/>
      <c r="I80" s="483"/>
      <c r="J80" s="483"/>
      <c r="K80" s="483"/>
      <c r="L80" s="483"/>
      <c r="M80" s="483"/>
      <c r="N80" s="483"/>
      <c r="O80" s="483"/>
      <c r="P80" s="483"/>
      <c r="Q80" s="483"/>
      <c r="R80" s="483"/>
      <c r="S80" s="483"/>
      <c r="T80" s="483"/>
      <c r="U80" s="483"/>
      <c r="V80" s="483"/>
      <c r="W80" s="483"/>
      <c r="X80" s="483"/>
      <c r="Y80" s="483"/>
      <c r="Z80" s="483"/>
      <c r="AB80" s="483" t="s">
        <v>234</v>
      </c>
      <c r="AC80" s="483"/>
      <c r="AD80" s="483"/>
      <c r="AE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c r="BA80" s="399"/>
      <c r="BB80" s="345"/>
      <c r="BD80" s="345"/>
    </row>
    <row r="81" spans="2:59" s="25" customFormat="1" ht="9.65" customHeight="1" x14ac:dyDescent="0.35">
      <c r="B81" s="6"/>
      <c r="P81" s="26"/>
      <c r="AB81" s="347"/>
      <c r="AC81" s="347"/>
      <c r="AD81" s="347"/>
      <c r="AE81" s="347"/>
      <c r="AF81" s="347"/>
      <c r="AG81" s="347"/>
      <c r="AH81" s="347"/>
      <c r="AI81" s="347"/>
      <c r="AJ81" s="347"/>
      <c r="AK81" s="347"/>
      <c r="AL81" s="347"/>
      <c r="AM81" s="347"/>
      <c r="AN81" s="346"/>
      <c r="AO81" s="28"/>
      <c r="AP81" s="28"/>
      <c r="AQ81" s="28"/>
      <c r="AR81" s="28"/>
      <c r="AS81" s="28"/>
      <c r="AT81" s="28"/>
      <c r="AU81" s="28"/>
      <c r="AV81" s="28"/>
      <c r="AW81" s="28"/>
      <c r="AX81" s="28"/>
      <c r="AY81" s="28"/>
      <c r="AZ81" s="28"/>
      <c r="BA81" s="29"/>
      <c r="BB81" s="28"/>
      <c r="BD81" s="28"/>
    </row>
    <row r="82" spans="2:59" s="25" customFormat="1" ht="17.149999999999999" customHeight="1" x14ac:dyDescent="0.35">
      <c r="B82" s="6"/>
      <c r="C82" s="32" t="s">
        <v>96</v>
      </c>
      <c r="D82" s="33">
        <f>'4. Data Bezoekers'!C40</f>
        <v>0</v>
      </c>
      <c r="E82" s="353"/>
      <c r="F82" s="354"/>
      <c r="G82" s="354"/>
      <c r="H82" s="34"/>
      <c r="P82" s="26"/>
      <c r="AB82" s="32" t="s">
        <v>96</v>
      </c>
      <c r="AC82" s="33">
        <f>'3. Data Medewerkers'!C111</f>
        <v>0</v>
      </c>
      <c r="AD82" s="347"/>
      <c r="AE82" s="347"/>
      <c r="AF82" s="347"/>
      <c r="AG82" s="347"/>
      <c r="AH82" s="347"/>
      <c r="AI82" s="347"/>
      <c r="AJ82" s="347"/>
      <c r="AK82" s="347"/>
      <c r="AL82" s="347"/>
      <c r="AM82" s="347"/>
      <c r="AN82" s="346"/>
      <c r="AQ82" s="388"/>
      <c r="AR82" s="388"/>
      <c r="AS82" s="388"/>
      <c r="AT82" s="388"/>
      <c r="AU82" s="388"/>
      <c r="AV82" s="388"/>
      <c r="AW82" s="388"/>
      <c r="AX82" s="388"/>
      <c r="AY82" s="388"/>
      <c r="AZ82" s="388"/>
      <c r="BA82" s="44"/>
      <c r="BB82" s="388"/>
      <c r="BD82" s="388"/>
    </row>
    <row r="83" spans="2:59" s="25" customFormat="1" ht="0.65" customHeight="1" x14ac:dyDescent="0.35">
      <c r="B83" s="6"/>
      <c r="C83" s="362"/>
      <c r="D83" s="353"/>
      <c r="E83" s="353"/>
      <c r="F83" s="354"/>
      <c r="G83" s="354"/>
      <c r="H83" s="34"/>
      <c r="O83" s="26"/>
      <c r="P83" s="26"/>
      <c r="AB83" s="347"/>
      <c r="AC83" s="347"/>
      <c r="AD83" s="347"/>
      <c r="AE83" s="347"/>
      <c r="AF83" s="347"/>
      <c r="AG83" s="347"/>
      <c r="AH83" s="347"/>
      <c r="AI83" s="347"/>
      <c r="AJ83" s="347"/>
      <c r="AK83" s="347"/>
      <c r="AL83" s="347"/>
      <c r="AM83" s="347"/>
      <c r="AN83" s="346"/>
      <c r="AQ83" s="53"/>
      <c r="AR83" s="53"/>
      <c r="AS83" s="53"/>
      <c r="AT83" s="53"/>
      <c r="AU83" s="53"/>
      <c r="AV83" s="53"/>
      <c r="AW83" s="53"/>
      <c r="AX83" s="53"/>
      <c r="AY83" s="53"/>
      <c r="AZ83" s="53"/>
      <c r="BA83" s="55"/>
      <c r="BB83" s="409"/>
      <c r="BD83" s="409"/>
    </row>
    <row r="84" spans="2:59" s="25" customFormat="1" ht="16.5" customHeight="1" x14ac:dyDescent="0.35">
      <c r="B84" s="6"/>
      <c r="C84" s="362"/>
      <c r="D84" s="353"/>
      <c r="E84" s="353"/>
      <c r="F84" s="354"/>
      <c r="G84" s="354"/>
      <c r="H84" s="34"/>
      <c r="O84" s="26"/>
      <c r="P84" s="26"/>
      <c r="AB84" s="347"/>
      <c r="AC84" s="347"/>
      <c r="AD84" s="347"/>
      <c r="AE84" s="347"/>
      <c r="AF84" s="347"/>
      <c r="AG84" s="347"/>
      <c r="AH84" s="347"/>
      <c r="AI84" s="347"/>
      <c r="AJ84" s="347"/>
      <c r="AK84" s="347"/>
      <c r="AL84" s="347"/>
      <c r="AM84" s="347"/>
      <c r="AN84" s="346"/>
      <c r="AQ84" s="53"/>
      <c r="AR84" s="53"/>
      <c r="AS84" s="53"/>
      <c r="AT84" s="53"/>
      <c r="AU84" s="53"/>
      <c r="AV84" s="53"/>
      <c r="AW84" s="53"/>
      <c r="AX84" s="53"/>
      <c r="AY84" s="53"/>
      <c r="AZ84" s="53"/>
      <c r="BA84" s="55"/>
      <c r="BB84" s="409"/>
      <c r="BD84" s="409"/>
    </row>
    <row r="85" spans="2:59" s="25" customFormat="1" ht="14.15" customHeight="1" x14ac:dyDescent="0.35">
      <c r="B85" s="6"/>
      <c r="C85" s="365"/>
      <c r="D85" s="353"/>
      <c r="E85" s="353"/>
      <c r="F85" s="354"/>
      <c r="G85" s="354"/>
      <c r="O85" s="26"/>
      <c r="P85" s="26"/>
      <c r="AB85" s="347"/>
      <c r="AC85" s="347"/>
      <c r="AD85" s="347"/>
      <c r="AE85" s="347"/>
      <c r="AF85" s="347"/>
      <c r="AG85" s="347"/>
      <c r="AH85" s="347"/>
      <c r="AI85" s="347"/>
      <c r="AJ85" s="347"/>
      <c r="AK85" s="347"/>
      <c r="AL85" s="347"/>
      <c r="AM85" s="347"/>
      <c r="AN85" s="346"/>
      <c r="AO85" s="53"/>
      <c r="AP85" s="53"/>
      <c r="AQ85" s="53"/>
      <c r="AR85" s="53"/>
      <c r="AS85" s="53"/>
      <c r="AT85" s="53"/>
      <c r="AU85" s="53"/>
      <c r="AV85" s="53"/>
      <c r="AW85" s="53"/>
      <c r="AX85" s="53"/>
      <c r="AY85" s="53"/>
      <c r="AZ85" s="53"/>
      <c r="BA85" s="55"/>
      <c r="BB85" s="53"/>
      <c r="BC85" s="53"/>
      <c r="BD85" s="53"/>
      <c r="BE85" s="53"/>
    </row>
    <row r="86" spans="2:59" s="25" customFormat="1" ht="14.25" customHeight="1" x14ac:dyDescent="0.35">
      <c r="B86" s="6"/>
      <c r="C86" s="366"/>
      <c r="D86" s="353"/>
      <c r="E86" s="353"/>
      <c r="F86" s="354"/>
      <c r="G86" s="354"/>
      <c r="H86" s="367"/>
      <c r="I86" s="40"/>
      <c r="J86" s="40"/>
      <c r="K86" s="40"/>
      <c r="L86" s="40"/>
      <c r="O86" s="26"/>
      <c r="P86" s="26"/>
      <c r="V86" s="389"/>
      <c r="AE86" s="347"/>
      <c r="AF86" s="347"/>
      <c r="AG86" s="347"/>
      <c r="AH86" s="347"/>
      <c r="AI86" s="347"/>
      <c r="AJ86" s="347"/>
      <c r="AK86" s="347"/>
      <c r="AL86" s="347"/>
      <c r="AM86" s="347"/>
      <c r="AN86" s="346"/>
      <c r="AO86" s="53"/>
      <c r="AP86" s="53"/>
      <c r="AQ86" s="53"/>
      <c r="AR86" s="53"/>
      <c r="AS86" s="53"/>
      <c r="AT86" s="53"/>
      <c r="AU86" s="53"/>
      <c r="AV86" s="53"/>
      <c r="AW86" s="53"/>
      <c r="AX86" s="53"/>
      <c r="AY86" s="53"/>
      <c r="AZ86" s="53"/>
      <c r="BA86" s="55"/>
      <c r="BB86" s="53"/>
      <c r="BC86" s="53"/>
      <c r="BD86" s="53"/>
      <c r="BE86" s="53"/>
    </row>
    <row r="87" spans="2:59" s="25" customFormat="1" ht="5.25" customHeight="1" x14ac:dyDescent="0.35">
      <c r="B87" s="6"/>
      <c r="C87" s="366"/>
      <c r="D87" s="353"/>
      <c r="E87" s="353"/>
      <c r="F87" s="354"/>
      <c r="G87" s="354"/>
      <c r="H87" s="390"/>
      <c r="I87" s="40"/>
      <c r="J87" s="40"/>
      <c r="K87" s="40"/>
      <c r="L87" s="40"/>
      <c r="O87" s="26"/>
      <c r="P87" s="26"/>
      <c r="V87" s="389"/>
      <c r="AE87" s="347"/>
      <c r="AF87" s="41"/>
      <c r="AG87" s="41"/>
      <c r="AH87" s="41"/>
      <c r="AL87" s="347"/>
      <c r="AM87" s="347"/>
      <c r="AN87" s="346"/>
      <c r="AO87" s="53"/>
      <c r="AP87" s="53"/>
      <c r="AQ87" s="53"/>
      <c r="AR87" s="53"/>
      <c r="AS87" s="53"/>
      <c r="AT87" s="53"/>
      <c r="AU87" s="53"/>
      <c r="AV87" s="53"/>
      <c r="AW87" s="53"/>
      <c r="AX87" s="53"/>
      <c r="AY87" s="53"/>
      <c r="AZ87" s="53"/>
      <c r="BA87" s="55"/>
      <c r="BB87" s="53"/>
      <c r="BC87" s="53"/>
      <c r="BD87" s="53"/>
      <c r="BE87" s="53"/>
    </row>
    <row r="88" spans="2:59" s="25" customFormat="1" ht="14.25" customHeight="1" x14ac:dyDescent="0.35">
      <c r="B88" s="6"/>
      <c r="C88" s="366"/>
      <c r="D88" s="353"/>
      <c r="E88" s="353"/>
      <c r="F88" s="354"/>
      <c r="G88" s="354"/>
      <c r="H88" s="390" t="s">
        <v>29</v>
      </c>
      <c r="I88" s="40" t="s">
        <v>158</v>
      </c>
      <c r="J88" s="40"/>
      <c r="K88" s="40"/>
      <c r="L88" s="40"/>
      <c r="O88" s="26"/>
      <c r="P88" s="26"/>
      <c r="V88" s="389"/>
      <c r="AE88" s="347"/>
      <c r="AF88" s="41"/>
      <c r="AG88" s="41"/>
      <c r="AL88" s="347"/>
      <c r="AM88" s="347"/>
      <c r="AN88" s="346"/>
      <c r="AO88" s="53"/>
      <c r="AP88" s="53"/>
      <c r="AQ88" s="53"/>
      <c r="AR88" s="53"/>
      <c r="AS88" s="53"/>
      <c r="AT88" s="53"/>
      <c r="AU88" s="53"/>
      <c r="AV88" s="53"/>
      <c r="AW88" s="53"/>
      <c r="AX88" s="53"/>
      <c r="AY88" s="53"/>
      <c r="AZ88" s="53"/>
      <c r="BA88" s="55"/>
      <c r="BB88" s="53"/>
      <c r="BC88" s="53"/>
      <c r="BD88" s="53"/>
      <c r="BE88" s="53"/>
    </row>
    <row r="89" spans="2:59" s="25" customFormat="1" ht="5.25" customHeight="1" x14ac:dyDescent="0.35">
      <c r="B89" s="6"/>
      <c r="C89" s="366"/>
      <c r="D89" s="353"/>
      <c r="E89" s="353"/>
      <c r="F89" s="354"/>
      <c r="G89" s="354"/>
      <c r="O89" s="26"/>
      <c r="P89" s="26"/>
      <c r="V89" s="389"/>
      <c r="AE89" s="347"/>
      <c r="AF89" s="41"/>
      <c r="AG89" s="41"/>
      <c r="AN89" s="347"/>
      <c r="AO89" s="347"/>
      <c r="AP89" s="346"/>
      <c r="AQ89" s="53"/>
      <c r="AR89" s="53"/>
      <c r="AS89" s="53"/>
      <c r="AT89" s="53"/>
      <c r="AU89" s="53"/>
      <c r="AV89" s="53"/>
      <c r="AW89" s="53"/>
      <c r="AX89" s="53"/>
      <c r="AY89" s="53"/>
      <c r="AZ89" s="53"/>
      <c r="BA89" s="55"/>
      <c r="BB89" s="53"/>
      <c r="BC89" s="53"/>
      <c r="BD89" s="53"/>
      <c r="BE89" s="53"/>
      <c r="BF89" s="53"/>
      <c r="BG89" s="53"/>
    </row>
    <row r="90" spans="2:59" s="25" customFormat="1" ht="14.25" customHeight="1" x14ac:dyDescent="0.35">
      <c r="B90" s="6"/>
      <c r="C90" s="371"/>
      <c r="D90" s="353"/>
      <c r="E90" s="353"/>
      <c r="F90" s="354"/>
      <c r="G90" s="354"/>
      <c r="H90" s="45" t="s">
        <v>29</v>
      </c>
      <c r="I90" s="40" t="s">
        <v>28</v>
      </c>
      <c r="J90" s="40"/>
      <c r="K90" s="40"/>
      <c r="L90" s="40"/>
      <c r="O90" s="26"/>
      <c r="P90" s="26"/>
      <c r="AF90" s="45" t="s">
        <v>29</v>
      </c>
      <c r="AG90" s="40" t="s">
        <v>166</v>
      </c>
      <c r="AN90" s="347"/>
      <c r="AO90" s="347"/>
      <c r="AP90" s="346"/>
      <c r="AQ90" s="53"/>
      <c r="AR90" s="53"/>
      <c r="AS90" s="53"/>
      <c r="AT90" s="53"/>
      <c r="AU90" s="53"/>
      <c r="AV90" s="53"/>
      <c r="AW90" s="53"/>
      <c r="AX90" s="53"/>
      <c r="AY90" s="53"/>
      <c r="AZ90" s="53"/>
      <c r="BA90" s="55"/>
      <c r="BB90" s="53"/>
      <c r="BC90" s="53"/>
      <c r="BD90" s="53"/>
      <c r="BE90" s="53"/>
      <c r="BF90" s="53"/>
      <c r="BG90" s="53"/>
    </row>
    <row r="91" spans="2:59" s="25" customFormat="1" ht="5.25" customHeight="1" x14ac:dyDescent="0.35">
      <c r="B91" s="6"/>
      <c r="C91" s="371"/>
      <c r="D91" s="353"/>
      <c r="E91" s="353"/>
      <c r="F91" s="354"/>
      <c r="G91" s="354"/>
      <c r="H91" s="45"/>
      <c r="I91" s="40"/>
      <c r="J91" s="40"/>
      <c r="K91" s="40"/>
      <c r="L91" s="40"/>
      <c r="O91" s="26"/>
      <c r="P91" s="26"/>
      <c r="AF91" s="380"/>
      <c r="AG91" s="40"/>
      <c r="AN91" s="347"/>
      <c r="AO91" s="347"/>
      <c r="AP91" s="346"/>
      <c r="AQ91" s="53"/>
      <c r="AR91" s="53"/>
      <c r="AS91" s="53"/>
      <c r="AT91" s="53"/>
      <c r="AU91" s="53"/>
      <c r="AV91" s="53"/>
      <c r="AW91" s="53"/>
      <c r="AX91" s="53"/>
      <c r="AY91" s="53"/>
      <c r="AZ91" s="53"/>
      <c r="BA91" s="55"/>
      <c r="BB91" s="53"/>
      <c r="BC91" s="53"/>
      <c r="BD91" s="53"/>
      <c r="BE91" s="53"/>
      <c r="BF91" s="53"/>
      <c r="BG91" s="53"/>
    </row>
    <row r="92" spans="2:59" s="25" customFormat="1" ht="14.25" customHeight="1" x14ac:dyDescent="0.35">
      <c r="B92" s="6"/>
      <c r="C92" s="372"/>
      <c r="D92" s="353"/>
      <c r="E92" s="353"/>
      <c r="F92" s="354"/>
      <c r="G92" s="354"/>
      <c r="H92" s="376" t="s">
        <v>29</v>
      </c>
      <c r="I92" s="40" t="s">
        <v>1</v>
      </c>
      <c r="J92" s="40"/>
      <c r="K92" s="40"/>
      <c r="L92" s="40"/>
      <c r="O92" s="26"/>
      <c r="P92" s="26"/>
      <c r="Z92" s="389"/>
      <c r="AF92" s="59" t="s">
        <v>29</v>
      </c>
      <c r="AG92" s="40" t="s">
        <v>377</v>
      </c>
      <c r="AN92" s="347"/>
      <c r="AO92" s="347"/>
      <c r="AP92" s="346"/>
      <c r="AQ92" s="53"/>
      <c r="AR92" s="53"/>
      <c r="AS92" s="53"/>
      <c r="AT92" s="53"/>
      <c r="AU92" s="53"/>
      <c r="AV92" s="53"/>
      <c r="AW92" s="53"/>
      <c r="AX92" s="53"/>
      <c r="AY92" s="53"/>
      <c r="AZ92" s="53"/>
      <c r="BA92" s="55"/>
      <c r="BB92" s="53"/>
      <c r="BC92" s="53"/>
      <c r="BD92" s="53"/>
      <c r="BE92" s="53"/>
      <c r="BF92" s="398"/>
      <c r="BG92" s="398"/>
    </row>
    <row r="93" spans="2:59" s="25" customFormat="1" ht="5.25" customHeight="1" x14ac:dyDescent="0.35">
      <c r="B93" s="6"/>
      <c r="C93" s="372"/>
      <c r="D93" s="353"/>
      <c r="E93" s="353"/>
      <c r="F93" s="354"/>
      <c r="G93" s="354"/>
      <c r="H93" s="376"/>
      <c r="I93" s="40"/>
      <c r="J93" s="40"/>
      <c r="K93" s="40"/>
      <c r="L93" s="40"/>
      <c r="O93" s="26"/>
      <c r="P93" s="26"/>
      <c r="Z93" s="389"/>
      <c r="AG93" s="40"/>
      <c r="AN93" s="347"/>
      <c r="AO93" s="347"/>
      <c r="AP93" s="346"/>
      <c r="AQ93" s="53"/>
      <c r="AR93" s="53"/>
      <c r="AS93" s="53"/>
      <c r="AT93" s="53"/>
      <c r="AU93" s="53"/>
      <c r="AV93" s="53"/>
      <c r="AW93" s="53"/>
      <c r="AX93" s="53"/>
      <c r="AY93" s="53"/>
      <c r="AZ93" s="53"/>
      <c r="BA93" s="55"/>
      <c r="BB93" s="53"/>
      <c r="BC93" s="53"/>
      <c r="BD93" s="53"/>
      <c r="BE93" s="53"/>
    </row>
    <row r="94" spans="2:59" s="25" customFormat="1" ht="14.25" customHeight="1" x14ac:dyDescent="0.35">
      <c r="B94" s="6"/>
      <c r="C94" s="368"/>
      <c r="D94" s="353"/>
      <c r="E94" s="353"/>
      <c r="F94" s="354"/>
      <c r="G94" s="354"/>
      <c r="H94" s="381" t="s">
        <v>29</v>
      </c>
      <c r="I94" s="40" t="s">
        <v>2</v>
      </c>
      <c r="J94" s="40"/>
      <c r="K94" s="40"/>
      <c r="L94" s="40"/>
      <c r="P94" s="26"/>
      <c r="AA94" s="26"/>
      <c r="AF94" s="46" t="s">
        <v>29</v>
      </c>
      <c r="AG94" s="40" t="s">
        <v>168</v>
      </c>
      <c r="AN94" s="347"/>
      <c r="AO94" s="347"/>
      <c r="AP94" s="346"/>
      <c r="AQ94" s="53"/>
      <c r="AR94" s="53"/>
      <c r="AS94" s="53"/>
      <c r="AT94" s="53"/>
      <c r="AU94" s="53"/>
      <c r="AV94" s="53"/>
      <c r="AW94" s="53"/>
      <c r="AX94" s="53"/>
      <c r="AY94" s="53"/>
      <c r="AZ94" s="53"/>
      <c r="BA94" s="55"/>
      <c r="BB94" s="53"/>
      <c r="BC94" s="53"/>
      <c r="BD94" s="53"/>
      <c r="BE94" s="53"/>
      <c r="BF94" s="53"/>
      <c r="BG94" s="53"/>
    </row>
    <row r="95" spans="2:59" s="25" customFormat="1" ht="5.25" customHeight="1" x14ac:dyDescent="0.35">
      <c r="B95" s="6"/>
      <c r="C95" s="368"/>
      <c r="D95" s="353"/>
      <c r="E95" s="353"/>
      <c r="F95" s="354"/>
      <c r="G95" s="354"/>
      <c r="H95" s="391"/>
      <c r="I95" s="40"/>
      <c r="J95" s="40"/>
      <c r="K95" s="40"/>
      <c r="L95" s="40"/>
      <c r="P95" s="26"/>
      <c r="AA95" s="26"/>
      <c r="AN95" s="347"/>
      <c r="AO95" s="347"/>
      <c r="AP95" s="346"/>
      <c r="AQ95" s="53"/>
      <c r="AR95" s="53"/>
      <c r="AS95" s="53"/>
      <c r="AT95" s="53"/>
      <c r="AU95" s="53"/>
      <c r="AV95" s="53"/>
      <c r="AW95" s="53"/>
      <c r="AX95" s="53"/>
      <c r="AY95" s="53"/>
      <c r="AZ95" s="53"/>
      <c r="BA95" s="55"/>
      <c r="BB95" s="53"/>
      <c r="BC95" s="53"/>
      <c r="BD95" s="53"/>
      <c r="BE95" s="53"/>
      <c r="BF95" s="53"/>
      <c r="BG95" s="53"/>
    </row>
    <row r="96" spans="2:59" s="25" customFormat="1" ht="14.25" customHeight="1" x14ac:dyDescent="0.35">
      <c r="B96" s="6"/>
      <c r="C96" s="375"/>
      <c r="D96" s="353"/>
      <c r="E96" s="353"/>
      <c r="F96" s="354"/>
      <c r="G96" s="354"/>
      <c r="H96" s="377" t="s">
        <v>29</v>
      </c>
      <c r="I96" s="40" t="s">
        <v>69</v>
      </c>
      <c r="J96" s="40"/>
      <c r="K96" s="40"/>
      <c r="L96" s="40"/>
      <c r="P96" s="26"/>
      <c r="AA96" s="26"/>
      <c r="AF96" s="382" t="s">
        <v>29</v>
      </c>
      <c r="AG96" s="40" t="s">
        <v>167</v>
      </c>
      <c r="AL96" s="347"/>
      <c r="AM96" s="347"/>
      <c r="AN96" s="346"/>
      <c r="AO96" s="53"/>
      <c r="AP96" s="53"/>
      <c r="AQ96" s="53"/>
      <c r="AR96" s="53"/>
      <c r="AS96" s="53"/>
      <c r="AT96" s="53"/>
      <c r="AU96" s="53"/>
      <c r="AV96" s="53"/>
      <c r="AW96" s="53"/>
      <c r="AX96" s="53"/>
      <c r="AY96" s="53"/>
      <c r="AZ96" s="53"/>
      <c r="BA96" s="55"/>
      <c r="BB96" s="53"/>
      <c r="BC96" s="53"/>
      <c r="BD96" s="53"/>
      <c r="BE96" s="53"/>
    </row>
    <row r="97" spans="2:60" s="25" customFormat="1" ht="5.25" customHeight="1" x14ac:dyDescent="0.35">
      <c r="B97" s="6"/>
      <c r="C97" s="375"/>
      <c r="D97" s="353"/>
      <c r="E97" s="353"/>
      <c r="F97" s="354"/>
      <c r="G97" s="354"/>
      <c r="H97" s="381"/>
      <c r="I97" s="40"/>
      <c r="J97" s="40"/>
      <c r="K97" s="40"/>
      <c r="L97" s="40"/>
      <c r="P97" s="26"/>
      <c r="AA97" s="26"/>
      <c r="AL97" s="347"/>
      <c r="AM97" s="347"/>
      <c r="AN97" s="346"/>
      <c r="AO97" s="53"/>
      <c r="AP97" s="53"/>
      <c r="AQ97" s="53"/>
      <c r="AR97" s="53"/>
      <c r="AS97" s="53"/>
      <c r="AT97" s="53"/>
      <c r="AU97" s="53"/>
      <c r="AV97" s="53"/>
      <c r="AW97" s="53"/>
      <c r="AX97" s="53"/>
      <c r="AY97" s="53"/>
      <c r="AZ97" s="53"/>
      <c r="BA97" s="55"/>
      <c r="BB97" s="53"/>
      <c r="BC97" s="53"/>
      <c r="BD97" s="53"/>
      <c r="BE97" s="53"/>
    </row>
    <row r="98" spans="2:60" s="25" customFormat="1" ht="14.25" customHeight="1" x14ac:dyDescent="0.35">
      <c r="B98" s="6"/>
      <c r="C98" s="378"/>
      <c r="D98" s="353"/>
      <c r="E98" s="353"/>
      <c r="F98" s="354"/>
      <c r="G98" s="354"/>
      <c r="H98" s="46" t="s">
        <v>29</v>
      </c>
      <c r="I98" s="40" t="s">
        <v>26</v>
      </c>
      <c r="J98" s="40"/>
      <c r="K98" s="40"/>
      <c r="L98" s="40"/>
      <c r="P98" s="26"/>
      <c r="AA98" s="26"/>
      <c r="AB98" s="369"/>
      <c r="AC98" s="40"/>
      <c r="AD98" s="370"/>
      <c r="AE98" s="370"/>
      <c r="AL98" s="347"/>
      <c r="AM98" s="347"/>
      <c r="AN98" s="346"/>
      <c r="BA98" s="55"/>
      <c r="BB98" s="53"/>
      <c r="BC98" s="53"/>
      <c r="BD98" s="53"/>
      <c r="BE98" s="53"/>
    </row>
    <row r="99" spans="2:60" s="25" customFormat="1" ht="5.25" customHeight="1" x14ac:dyDescent="0.35">
      <c r="B99" s="6"/>
      <c r="C99" s="378"/>
      <c r="D99" s="353"/>
      <c r="E99" s="353"/>
      <c r="F99" s="354"/>
      <c r="G99" s="354"/>
      <c r="H99" s="46"/>
      <c r="I99" s="40"/>
      <c r="J99" s="40"/>
      <c r="K99" s="40"/>
      <c r="L99" s="40"/>
      <c r="P99" s="26"/>
      <c r="AA99" s="26"/>
      <c r="AB99" s="376"/>
      <c r="AC99" s="40"/>
      <c r="AD99" s="40"/>
      <c r="AL99" s="347"/>
      <c r="AM99" s="347"/>
      <c r="BA99" s="55"/>
    </row>
    <row r="100" spans="2:60" s="25" customFormat="1" ht="14.25" customHeight="1" x14ac:dyDescent="0.35">
      <c r="B100" s="6"/>
      <c r="C100" s="375"/>
      <c r="D100" s="375"/>
      <c r="E100" s="375"/>
      <c r="F100" s="375"/>
      <c r="G100" s="375"/>
      <c r="H100" s="374" t="s">
        <v>29</v>
      </c>
      <c r="I100" s="40" t="s">
        <v>27</v>
      </c>
      <c r="J100" s="40"/>
      <c r="K100" s="40"/>
      <c r="L100" s="40"/>
      <c r="M100" s="375"/>
      <c r="O100" s="375"/>
      <c r="P100" s="26"/>
      <c r="AA100" s="26"/>
      <c r="AB100" s="391"/>
      <c r="AC100" s="484"/>
      <c r="AD100" s="392"/>
      <c r="AL100" s="347"/>
      <c r="AM100" s="347"/>
      <c r="BA100" s="55"/>
    </row>
    <row r="101" spans="2:60" s="25" customFormat="1" ht="5.25" customHeight="1" x14ac:dyDescent="0.35">
      <c r="B101" s="6"/>
      <c r="C101" s="375"/>
      <c r="D101" s="375"/>
      <c r="E101" s="375"/>
      <c r="F101" s="375"/>
      <c r="G101" s="375"/>
      <c r="H101" s="374"/>
      <c r="I101" s="40"/>
      <c r="J101" s="40"/>
      <c r="K101" s="40"/>
      <c r="L101" s="40"/>
      <c r="M101" s="375"/>
      <c r="O101" s="375"/>
      <c r="P101" s="26"/>
      <c r="AA101" s="26"/>
      <c r="AB101" s="391"/>
      <c r="AC101" s="484"/>
      <c r="AD101" s="392"/>
      <c r="AL101" s="347"/>
      <c r="AM101" s="347"/>
      <c r="BA101" s="55"/>
    </row>
    <row r="102" spans="2:60" s="25" customFormat="1" ht="14.25" customHeight="1" x14ac:dyDescent="0.35">
      <c r="B102" s="6"/>
      <c r="C102" s="375"/>
      <c r="D102" s="375"/>
      <c r="E102" s="375"/>
      <c r="F102" s="375"/>
      <c r="G102" s="375"/>
      <c r="H102" s="384" t="s">
        <v>29</v>
      </c>
      <c r="I102" s="40" t="s">
        <v>5</v>
      </c>
      <c r="J102" s="40"/>
      <c r="K102" s="40"/>
      <c r="L102" s="40"/>
      <c r="M102" s="375"/>
      <c r="O102" s="375"/>
      <c r="P102" s="26"/>
      <c r="AA102" s="26"/>
      <c r="AC102" s="484"/>
      <c r="AD102" s="392"/>
      <c r="AL102" s="347"/>
      <c r="AM102" s="347"/>
      <c r="BA102" s="55"/>
    </row>
    <row r="103" spans="2:60" s="25" customFormat="1" ht="5.25" customHeight="1" x14ac:dyDescent="0.35">
      <c r="B103" s="6"/>
      <c r="C103" s="375"/>
      <c r="D103" s="375"/>
      <c r="E103" s="375"/>
      <c r="F103" s="375"/>
      <c r="G103" s="375"/>
      <c r="H103" s="384"/>
      <c r="I103" s="40"/>
      <c r="J103" s="40"/>
      <c r="K103" s="40"/>
      <c r="L103" s="40"/>
      <c r="M103" s="375"/>
      <c r="O103" s="375"/>
      <c r="P103" s="26"/>
      <c r="AA103" s="26"/>
      <c r="AC103" s="392"/>
      <c r="AD103" s="392"/>
      <c r="AL103" s="347"/>
      <c r="AM103" s="347"/>
      <c r="BA103" s="55"/>
    </row>
    <row r="104" spans="2:60" s="25" customFormat="1" ht="14.25" customHeight="1" x14ac:dyDescent="0.35">
      <c r="B104" s="6"/>
      <c r="C104" s="375"/>
      <c r="D104" s="375"/>
      <c r="E104" s="375"/>
      <c r="F104" s="375"/>
      <c r="G104" s="375"/>
      <c r="H104" s="385" t="s">
        <v>29</v>
      </c>
      <c r="I104" s="40" t="s">
        <v>6</v>
      </c>
      <c r="J104" s="40"/>
      <c r="K104" s="40"/>
      <c r="L104" s="40"/>
      <c r="M104" s="375"/>
      <c r="O104" s="375"/>
      <c r="P104" s="26"/>
      <c r="AA104" s="26"/>
      <c r="AB104" s="374"/>
      <c r="AC104" s="40"/>
      <c r="AD104" s="40"/>
      <c r="AL104" s="347"/>
      <c r="AM104" s="347"/>
      <c r="AO104" s="47"/>
      <c r="AP104" s="47"/>
      <c r="AQ104" s="47"/>
      <c r="AR104" s="47"/>
      <c r="AS104" s="47"/>
      <c r="AT104" s="47"/>
      <c r="AU104" s="47"/>
      <c r="AV104" s="47"/>
      <c r="AW104" s="47"/>
      <c r="AX104" s="47"/>
      <c r="AY104" s="47"/>
      <c r="AZ104" s="47"/>
      <c r="BA104" s="55"/>
      <c r="BB104" s="47"/>
      <c r="BD104" s="47"/>
    </row>
    <row r="105" spans="2:60" s="25" customFormat="1" ht="5.25" customHeight="1" x14ac:dyDescent="0.35">
      <c r="B105" s="6"/>
      <c r="C105" s="375"/>
      <c r="D105" s="375"/>
      <c r="E105" s="375"/>
      <c r="F105" s="375"/>
      <c r="G105" s="375"/>
      <c r="H105" s="385"/>
      <c r="I105" s="40"/>
      <c r="J105" s="40"/>
      <c r="K105" s="40"/>
      <c r="L105" s="40"/>
      <c r="M105" s="40"/>
      <c r="N105" s="375"/>
      <c r="O105" s="375"/>
      <c r="P105" s="26"/>
      <c r="AA105" s="26"/>
      <c r="AB105" s="26"/>
      <c r="AL105" s="347"/>
      <c r="AM105" s="347"/>
      <c r="AN105" s="47"/>
      <c r="AO105" s="47"/>
      <c r="AP105" s="47"/>
      <c r="AQ105" s="47"/>
      <c r="AR105" s="47"/>
      <c r="AS105" s="47"/>
      <c r="AT105" s="47"/>
      <c r="AU105" s="47"/>
      <c r="AV105" s="47"/>
      <c r="AW105" s="47"/>
      <c r="AX105" s="47"/>
      <c r="AY105" s="47"/>
      <c r="AZ105" s="47"/>
      <c r="BA105" s="55"/>
      <c r="BB105" s="47"/>
      <c r="BD105" s="47"/>
      <c r="BF105" s="47"/>
      <c r="BG105" s="47"/>
      <c r="BH105" s="47"/>
    </row>
    <row r="106" spans="2:60" s="25" customFormat="1" ht="14.25" customHeight="1" x14ac:dyDescent="0.35">
      <c r="B106" s="6"/>
      <c r="C106" s="375"/>
      <c r="D106" s="375"/>
      <c r="E106" s="375"/>
      <c r="F106" s="375"/>
      <c r="G106" s="375"/>
      <c r="H106" s="393" t="s">
        <v>29</v>
      </c>
      <c r="I106" s="40" t="s">
        <v>12</v>
      </c>
      <c r="J106" s="40"/>
      <c r="K106" s="40"/>
      <c r="L106" s="40"/>
      <c r="N106" s="375"/>
      <c r="O106" s="375"/>
      <c r="P106" s="26"/>
      <c r="AA106" s="26"/>
      <c r="AB106" s="26"/>
      <c r="AL106" s="347"/>
      <c r="AM106" s="347"/>
      <c r="AN106" s="47"/>
      <c r="BA106" s="55"/>
      <c r="BF106" s="47"/>
      <c r="BG106" s="47"/>
      <c r="BH106" s="47"/>
    </row>
    <row r="107" spans="2:60" s="25" customFormat="1" ht="18.649999999999999" customHeight="1" x14ac:dyDescent="0.35">
      <c r="B107" s="6"/>
      <c r="C107" s="394"/>
      <c r="D107" s="394"/>
      <c r="E107" s="394"/>
      <c r="F107" s="394"/>
      <c r="G107" s="394"/>
      <c r="M107" s="395"/>
      <c r="N107" s="394"/>
      <c r="O107" s="375"/>
      <c r="P107" s="26"/>
      <c r="AA107" s="26"/>
      <c r="AB107" s="26"/>
      <c r="AL107" s="347"/>
      <c r="AM107" s="347"/>
      <c r="BA107" s="55"/>
      <c r="BF107" s="47"/>
      <c r="BG107" s="47"/>
      <c r="BH107" s="47"/>
    </row>
    <row r="108" spans="2:60" s="25" customFormat="1" ht="24" customHeight="1" x14ac:dyDescent="0.35">
      <c r="B108" s="48"/>
      <c r="C108" s="49"/>
      <c r="D108" s="49"/>
      <c r="E108" s="49"/>
      <c r="F108" s="49"/>
      <c r="G108" s="49"/>
      <c r="H108" s="49"/>
      <c r="I108" s="49"/>
      <c r="J108" s="49"/>
      <c r="K108" s="49"/>
      <c r="L108" s="49"/>
      <c r="M108" s="49"/>
      <c r="N108" s="49"/>
      <c r="O108" s="49"/>
      <c r="P108" s="50"/>
      <c r="Q108" s="49"/>
      <c r="R108" s="49"/>
      <c r="S108" s="49"/>
      <c r="T108" s="49"/>
      <c r="U108" s="49"/>
      <c r="V108" s="49"/>
      <c r="W108" s="49"/>
      <c r="X108" s="49"/>
      <c r="Y108" s="49"/>
      <c r="Z108" s="49"/>
      <c r="AA108" s="50"/>
      <c r="AB108" s="50"/>
      <c r="AC108" s="49"/>
      <c r="AD108" s="49"/>
      <c r="AE108" s="49"/>
      <c r="AF108" s="49"/>
      <c r="AG108" s="49"/>
      <c r="AH108" s="49"/>
      <c r="AI108" s="49"/>
      <c r="AJ108" s="49"/>
      <c r="AK108" s="49"/>
      <c r="AL108" s="350"/>
      <c r="AM108" s="350"/>
      <c r="AN108" s="56"/>
      <c r="AO108" s="56"/>
      <c r="AP108" s="56"/>
      <c r="AQ108" s="56"/>
      <c r="AR108" s="56"/>
      <c r="AS108" s="56"/>
      <c r="AT108" s="56"/>
      <c r="AU108" s="56"/>
      <c r="AV108" s="56"/>
      <c r="AW108" s="56"/>
      <c r="AX108" s="56"/>
      <c r="AY108" s="56"/>
      <c r="AZ108" s="56"/>
      <c r="BA108" s="63"/>
      <c r="BB108" s="346"/>
      <c r="BC108" s="346"/>
      <c r="BD108" s="346"/>
      <c r="BF108" s="47"/>
      <c r="BG108" s="47"/>
      <c r="BH108" s="47"/>
    </row>
    <row r="109" spans="2:60" s="25" customFormat="1" ht="16.5" customHeight="1" x14ac:dyDescent="0.3">
      <c r="B109" s="52"/>
      <c r="P109" s="26"/>
      <c r="AA109" s="26"/>
      <c r="AB109" s="26"/>
      <c r="AM109" s="47"/>
      <c r="BF109" s="47"/>
      <c r="BG109" s="47"/>
      <c r="BH109" s="47"/>
    </row>
    <row r="110" spans="2:60" s="25" customFormat="1" ht="15" customHeight="1" x14ac:dyDescent="0.35">
      <c r="AM110" s="47"/>
      <c r="BF110" s="47"/>
      <c r="BG110" s="47"/>
      <c r="BH110" s="47"/>
    </row>
    <row r="111" spans="2:60" s="25" customFormat="1" ht="27" customHeight="1" x14ac:dyDescent="0.35">
      <c r="B111" s="491" t="s">
        <v>230</v>
      </c>
      <c r="C111" s="492"/>
      <c r="D111" s="492"/>
      <c r="E111" s="492"/>
      <c r="F111" s="492"/>
      <c r="G111" s="492"/>
      <c r="H111" s="492"/>
      <c r="I111" s="492"/>
      <c r="J111" s="492"/>
      <c r="K111" s="492"/>
      <c r="L111" s="492"/>
      <c r="M111" s="492"/>
      <c r="N111" s="492"/>
      <c r="O111" s="492"/>
      <c r="P111" s="492"/>
      <c r="Q111" s="492"/>
      <c r="R111" s="492"/>
      <c r="S111" s="492"/>
      <c r="T111" s="492"/>
      <c r="U111" s="492"/>
      <c r="V111" s="492"/>
      <c r="W111" s="492"/>
      <c r="X111" s="492"/>
      <c r="Y111" s="492"/>
      <c r="Z111" s="492"/>
      <c r="AA111" s="492"/>
      <c r="AB111" s="492"/>
      <c r="AC111" s="492"/>
      <c r="AD111" s="492"/>
      <c r="AE111" s="492"/>
      <c r="AF111" s="492"/>
      <c r="AG111" s="492"/>
      <c r="AH111" s="492"/>
      <c r="AI111" s="492"/>
      <c r="AJ111" s="492"/>
      <c r="AK111" s="492"/>
      <c r="AL111" s="492"/>
      <c r="AM111" s="492"/>
      <c r="AN111" s="492"/>
      <c r="AO111" s="492"/>
      <c r="AP111" s="492"/>
      <c r="AQ111" s="492"/>
      <c r="AR111" s="492"/>
      <c r="AS111" s="492"/>
      <c r="AT111" s="492"/>
      <c r="AU111" s="492"/>
      <c r="AV111" s="492"/>
      <c r="AW111" s="492"/>
      <c r="AX111" s="492"/>
      <c r="AY111" s="492"/>
      <c r="AZ111" s="492"/>
      <c r="BA111" s="493"/>
      <c r="BB111" s="345"/>
      <c r="BC111" s="345"/>
      <c r="BD111" s="345"/>
      <c r="BE111" s="47"/>
      <c r="BF111" s="47"/>
      <c r="BG111" s="47"/>
      <c r="BH111" s="47"/>
    </row>
    <row r="112" spans="2:60" s="25" customFormat="1" ht="11.15" customHeight="1" x14ac:dyDescent="0.35">
      <c r="B112" s="27"/>
      <c r="U112" s="28"/>
      <c r="V112" s="28"/>
      <c r="W112" s="28"/>
      <c r="X112" s="28"/>
      <c r="Y112" s="28"/>
      <c r="Z112" s="28"/>
      <c r="AA112" s="28"/>
      <c r="AB112" s="28"/>
      <c r="AC112" s="28"/>
      <c r="AD112" s="28"/>
      <c r="AE112" s="28"/>
      <c r="AF112" s="28"/>
      <c r="AG112" s="28"/>
      <c r="AH112" s="28"/>
      <c r="AI112" s="28"/>
      <c r="AJ112" s="28"/>
      <c r="AK112" s="28"/>
      <c r="AL112" s="47"/>
      <c r="AM112" s="47"/>
      <c r="AN112" s="47"/>
      <c r="AO112" s="47"/>
      <c r="AP112" s="47"/>
      <c r="AQ112" s="47"/>
      <c r="AR112" s="47"/>
      <c r="AS112" s="47"/>
      <c r="AT112" s="47"/>
      <c r="AU112" s="47"/>
      <c r="AV112" s="47"/>
      <c r="AW112" s="47"/>
      <c r="AX112" s="47"/>
      <c r="AY112" s="47"/>
      <c r="AZ112" s="47"/>
      <c r="BA112" s="317"/>
      <c r="BB112" s="47"/>
      <c r="BC112" s="47"/>
      <c r="BD112" s="47"/>
      <c r="BE112" s="47"/>
      <c r="BF112" s="47"/>
      <c r="BG112" s="47"/>
      <c r="BH112" s="47"/>
    </row>
    <row r="113" spans="2:60" s="25" customFormat="1" ht="23.25" customHeight="1" x14ac:dyDescent="0.35">
      <c r="B113" s="27"/>
      <c r="C113" s="483" t="s">
        <v>161</v>
      </c>
      <c r="D113" s="483"/>
      <c r="E113" s="483"/>
      <c r="F113" s="483"/>
      <c r="G113" s="483"/>
      <c r="H113" s="483"/>
      <c r="I113" s="483"/>
      <c r="J113" s="483"/>
      <c r="K113" s="483"/>
      <c r="L113" s="483"/>
      <c r="M113" s="483"/>
      <c r="N113" s="483"/>
      <c r="O113" s="483"/>
      <c r="P113" s="483"/>
      <c r="Q113" s="483"/>
      <c r="R113" s="483"/>
      <c r="S113" s="483"/>
      <c r="T113" s="483"/>
      <c r="U113" s="483"/>
      <c r="V113" s="400"/>
      <c r="W113" s="483" t="s">
        <v>243</v>
      </c>
      <c r="X113" s="483"/>
      <c r="Y113" s="483"/>
      <c r="Z113" s="483"/>
      <c r="AA113" s="483"/>
      <c r="AB113" s="483"/>
      <c r="AC113" s="483"/>
      <c r="AD113" s="483"/>
      <c r="AE113" s="483"/>
      <c r="AF113" s="483"/>
      <c r="AG113" s="483"/>
      <c r="AH113" s="483"/>
      <c r="AI113" s="483"/>
      <c r="AJ113" s="483"/>
      <c r="AK113" s="483"/>
      <c r="AL113" s="483"/>
      <c r="AM113" s="483"/>
      <c r="AN113" s="483"/>
      <c r="AO113" s="316"/>
      <c r="AP113" s="483" t="s">
        <v>242</v>
      </c>
      <c r="AQ113" s="483"/>
      <c r="AR113" s="483"/>
      <c r="AS113" s="483"/>
      <c r="AT113" s="483"/>
      <c r="AU113" s="483"/>
      <c r="AV113" s="483"/>
      <c r="AW113" s="483"/>
      <c r="AX113" s="483"/>
      <c r="AY113" s="483"/>
      <c r="AZ113" s="483"/>
      <c r="BA113" s="58"/>
      <c r="BB113" s="316"/>
      <c r="BC113" s="316"/>
      <c r="BD113" s="316"/>
      <c r="BE113" s="47"/>
      <c r="BF113" s="47"/>
      <c r="BG113" s="47"/>
      <c r="BH113" s="47"/>
    </row>
    <row r="114" spans="2:60" s="25" customFormat="1" ht="10.5" customHeight="1" x14ac:dyDescent="0.35">
      <c r="B114" s="27"/>
      <c r="AL114" s="47"/>
      <c r="AM114" s="47"/>
      <c r="AN114" s="47"/>
      <c r="AO114" s="47"/>
      <c r="AP114" s="47"/>
      <c r="AQ114" s="47"/>
      <c r="AR114" s="47"/>
      <c r="AS114" s="47"/>
      <c r="AT114" s="47"/>
      <c r="AU114" s="47"/>
      <c r="AV114" s="47"/>
      <c r="AW114" s="47"/>
      <c r="AX114" s="47"/>
      <c r="AY114" s="47"/>
      <c r="AZ114" s="47"/>
      <c r="BA114" s="317"/>
      <c r="BB114" s="47"/>
      <c r="BC114" s="47"/>
      <c r="BD114" s="47"/>
      <c r="BE114" s="47"/>
      <c r="BF114" s="47"/>
      <c r="BG114" s="47"/>
      <c r="BH114" s="47"/>
    </row>
    <row r="115" spans="2:60" s="25" customFormat="1" ht="16.5" customHeight="1" x14ac:dyDescent="0.35">
      <c r="B115" s="27"/>
      <c r="AL115" s="47"/>
      <c r="AM115" s="47"/>
      <c r="AP115" s="47"/>
      <c r="AQ115" s="47"/>
      <c r="AR115" s="47"/>
      <c r="AS115" s="47"/>
      <c r="AT115" s="47"/>
      <c r="AU115" s="47"/>
      <c r="AV115" s="47"/>
      <c r="AW115" s="47"/>
      <c r="AX115" s="47"/>
      <c r="AZ115" s="47"/>
      <c r="BA115" s="317"/>
      <c r="BB115" s="47"/>
      <c r="BC115" s="47"/>
      <c r="BD115" s="47"/>
      <c r="BE115" s="47"/>
      <c r="BF115" s="47"/>
      <c r="BG115" s="47"/>
      <c r="BH115" s="47"/>
    </row>
    <row r="116" spans="2:60" s="25" customFormat="1" ht="10.5" customHeight="1" x14ac:dyDescent="0.35">
      <c r="B116" s="27"/>
      <c r="AL116" s="47"/>
      <c r="AM116" s="47"/>
      <c r="AQ116" s="47"/>
      <c r="AR116" s="47"/>
      <c r="AS116" s="47"/>
      <c r="AT116" s="47"/>
      <c r="AU116" s="47"/>
      <c r="AV116" s="47"/>
      <c r="AW116" s="47"/>
      <c r="AX116" s="47"/>
      <c r="AY116" s="47"/>
      <c r="AZ116" s="47"/>
      <c r="BA116" s="317"/>
      <c r="BB116" s="47"/>
      <c r="BC116" s="47"/>
      <c r="BD116" s="47"/>
      <c r="BE116" s="47"/>
      <c r="BF116" s="47"/>
      <c r="BG116" s="47"/>
      <c r="BH116" s="47"/>
    </row>
    <row r="117" spans="2:60" s="25" customFormat="1" ht="14.25" customHeight="1" x14ac:dyDescent="0.35">
      <c r="B117" s="27"/>
      <c r="AL117" s="47"/>
      <c r="AM117" s="47"/>
      <c r="AQ117" s="47"/>
      <c r="AR117" s="47"/>
      <c r="AS117" s="47"/>
      <c r="AT117" s="47"/>
      <c r="AU117" s="47"/>
      <c r="AV117" s="47"/>
      <c r="AY117" s="40"/>
      <c r="AZ117" s="40"/>
      <c r="BA117" s="317"/>
      <c r="BB117" s="47"/>
      <c r="BC117" s="47"/>
      <c r="BD117" s="47"/>
      <c r="BE117" s="47"/>
      <c r="BF117" s="47"/>
      <c r="BG117" s="47"/>
      <c r="BH117" s="47"/>
    </row>
    <row r="118" spans="2:60" s="25" customFormat="1" ht="10.5" customHeight="1" x14ac:dyDescent="0.35">
      <c r="B118" s="27"/>
      <c r="AL118" s="47"/>
      <c r="AM118" s="47"/>
      <c r="AQ118" s="47"/>
      <c r="AR118" s="47"/>
      <c r="AS118" s="47"/>
      <c r="AT118" s="47"/>
      <c r="AU118" s="47"/>
      <c r="AV118" s="47"/>
      <c r="AW118" s="369"/>
      <c r="AX118" s="40"/>
      <c r="AY118" s="40"/>
      <c r="AZ118" s="40"/>
      <c r="BA118" s="317"/>
      <c r="BB118" s="47"/>
      <c r="BC118" s="47"/>
      <c r="BD118" s="47"/>
      <c r="BE118" s="47"/>
      <c r="BF118" s="47"/>
      <c r="BG118" s="47"/>
      <c r="BH118" s="47"/>
    </row>
    <row r="119" spans="2:60" s="25" customFormat="1" ht="14.25" customHeight="1" x14ac:dyDescent="0.35">
      <c r="B119" s="27"/>
      <c r="AL119" s="47"/>
      <c r="AM119" s="47"/>
      <c r="AQ119" s="47"/>
      <c r="AR119" s="47"/>
      <c r="AS119" s="47"/>
      <c r="AT119" s="47"/>
      <c r="AU119" s="47"/>
      <c r="AV119" s="47"/>
      <c r="AZ119" s="40"/>
      <c r="BA119" s="317"/>
      <c r="BB119" s="47"/>
      <c r="BC119" s="47"/>
      <c r="BD119" s="47"/>
      <c r="BE119" s="47"/>
      <c r="BF119" s="47"/>
      <c r="BG119" s="47"/>
      <c r="BH119" s="47"/>
    </row>
    <row r="120" spans="2:60" s="25" customFormat="1" ht="5.25" customHeight="1" x14ac:dyDescent="0.35">
      <c r="B120" s="27"/>
      <c r="AL120" s="47"/>
      <c r="AM120" s="47"/>
      <c r="AQ120" s="47"/>
      <c r="AR120" s="47"/>
      <c r="AS120" s="47"/>
      <c r="AT120" s="47"/>
      <c r="AU120" s="47"/>
      <c r="AV120" s="47"/>
      <c r="BA120" s="317"/>
      <c r="BB120" s="47"/>
      <c r="BC120" s="47"/>
      <c r="BD120" s="47"/>
      <c r="BE120" s="47"/>
      <c r="BF120" s="47"/>
      <c r="BG120" s="47"/>
      <c r="BH120" s="47"/>
    </row>
    <row r="121" spans="2:60" s="25" customFormat="1" ht="14.25" customHeight="1" x14ac:dyDescent="0.35">
      <c r="B121" s="27"/>
      <c r="H121" s="54"/>
      <c r="U121" s="53"/>
      <c r="AK121" s="47"/>
      <c r="AL121" s="47"/>
      <c r="AM121" s="47"/>
      <c r="AQ121" s="47"/>
      <c r="AR121" s="47"/>
      <c r="AS121" s="47"/>
      <c r="AT121" s="47"/>
      <c r="AU121" s="47"/>
      <c r="AV121" s="47"/>
      <c r="AZ121" s="40"/>
      <c r="BA121" s="317"/>
      <c r="BB121" s="47"/>
      <c r="BC121" s="47"/>
      <c r="BD121" s="47"/>
      <c r="BE121" s="47"/>
      <c r="BF121" s="47"/>
      <c r="BG121" s="47"/>
      <c r="BH121" s="47"/>
    </row>
    <row r="122" spans="2:60" s="25" customFormat="1" ht="5.25" customHeight="1" x14ac:dyDescent="0.3">
      <c r="B122" s="27"/>
      <c r="U122" s="401"/>
      <c r="AK122" s="47"/>
      <c r="AL122" s="47"/>
      <c r="AM122" s="47"/>
      <c r="AQ122" s="47"/>
      <c r="AR122" s="47"/>
      <c r="AS122" s="47"/>
      <c r="AT122" s="47"/>
      <c r="AU122" s="47"/>
      <c r="AV122" s="47"/>
      <c r="BA122" s="317"/>
      <c r="BB122" s="47"/>
      <c r="BC122" s="47"/>
      <c r="BD122" s="47"/>
      <c r="BE122" s="47"/>
      <c r="BF122" s="47"/>
      <c r="BG122" s="47"/>
      <c r="BH122" s="47"/>
    </row>
    <row r="123" spans="2:60" s="25" customFormat="1" ht="14.25" customHeight="1" x14ac:dyDescent="0.3">
      <c r="B123" s="27"/>
      <c r="C123" s="390" t="s">
        <v>29</v>
      </c>
      <c r="D123" s="40" t="s">
        <v>163</v>
      </c>
      <c r="G123" s="402"/>
      <c r="U123" s="401"/>
      <c r="AK123" s="47"/>
      <c r="AL123" s="47"/>
      <c r="AM123" s="47"/>
      <c r="AQ123" s="47"/>
      <c r="AR123" s="47"/>
      <c r="AS123" s="47"/>
      <c r="AT123" s="47"/>
      <c r="AU123" s="47"/>
      <c r="AV123" s="47"/>
      <c r="AY123" s="367"/>
      <c r="AZ123" s="40"/>
      <c r="BA123" s="317"/>
      <c r="BB123" s="47"/>
      <c r="BC123" s="47"/>
      <c r="BD123" s="47"/>
      <c r="BE123" s="47"/>
      <c r="BF123" s="47"/>
      <c r="BG123" s="47"/>
      <c r="BH123" s="47"/>
    </row>
    <row r="124" spans="2:60" s="25" customFormat="1" ht="5.25" customHeight="1" x14ac:dyDescent="0.35">
      <c r="B124" s="27"/>
      <c r="F124" s="402"/>
      <c r="H124" s="40"/>
      <c r="U124" s="405"/>
      <c r="AL124" s="47"/>
      <c r="AM124" s="47"/>
      <c r="AV124" s="47"/>
      <c r="BA124" s="317"/>
      <c r="BB124" s="47"/>
      <c r="BC124" s="47"/>
      <c r="BD124" s="47"/>
      <c r="BE124" s="47"/>
      <c r="BF124" s="47"/>
      <c r="BG124" s="47"/>
      <c r="BH124" s="47"/>
    </row>
    <row r="125" spans="2:60" s="25" customFormat="1" ht="14.25" customHeight="1" x14ac:dyDescent="0.3">
      <c r="B125" s="27"/>
      <c r="C125" s="59" t="s">
        <v>29</v>
      </c>
      <c r="D125" s="40" t="s">
        <v>164</v>
      </c>
      <c r="U125" s="401"/>
      <c r="AL125" s="47"/>
      <c r="AM125" s="47"/>
      <c r="AV125" s="47"/>
      <c r="AY125" s="369"/>
      <c r="AZ125" s="40"/>
      <c r="BA125" s="317"/>
      <c r="BB125" s="47"/>
      <c r="BC125" s="47"/>
      <c r="BD125" s="47"/>
      <c r="BE125" s="47"/>
      <c r="BF125" s="47"/>
      <c r="BG125" s="47"/>
      <c r="BH125" s="47"/>
    </row>
    <row r="126" spans="2:60" s="25" customFormat="1" ht="5.25" customHeight="1" x14ac:dyDescent="0.3">
      <c r="B126" s="27"/>
      <c r="D126" s="40"/>
      <c r="U126" s="401"/>
      <c r="AL126" s="47"/>
      <c r="AM126" s="47"/>
      <c r="AV126" s="47"/>
      <c r="AY126" s="369"/>
      <c r="BA126" s="317"/>
      <c r="BB126" s="47"/>
      <c r="BC126" s="47"/>
      <c r="BD126" s="47"/>
      <c r="BE126" s="47"/>
      <c r="BF126" s="47"/>
      <c r="BG126" s="47"/>
      <c r="BH126" s="47"/>
    </row>
    <row r="127" spans="2:60" s="25" customFormat="1" ht="14.25" customHeight="1" x14ac:dyDescent="0.3">
      <c r="B127" s="27"/>
      <c r="C127" s="45" t="s">
        <v>29</v>
      </c>
      <c r="D127" s="40" t="s">
        <v>165</v>
      </c>
      <c r="U127" s="401"/>
      <c r="AL127" s="47"/>
      <c r="AM127" s="47"/>
      <c r="AV127" s="47"/>
      <c r="AY127" s="403"/>
      <c r="AZ127" s="40"/>
      <c r="BA127" s="317"/>
      <c r="BB127" s="47"/>
      <c r="BC127" s="47"/>
      <c r="BD127" s="47"/>
      <c r="BE127" s="47"/>
      <c r="BF127" s="47"/>
      <c r="BG127" s="47"/>
      <c r="BH127" s="47"/>
    </row>
    <row r="128" spans="2:60" s="25" customFormat="1" ht="5.25" customHeight="1" x14ac:dyDescent="0.3">
      <c r="B128" s="27"/>
      <c r="D128" s="40"/>
      <c r="U128" s="401"/>
      <c r="AL128" s="47"/>
      <c r="AM128" s="47"/>
      <c r="AV128" s="47"/>
      <c r="AY128" s="369"/>
      <c r="BA128" s="317"/>
      <c r="BB128" s="47"/>
      <c r="BC128" s="47"/>
      <c r="BD128" s="47"/>
      <c r="BE128" s="47"/>
      <c r="BF128" s="47"/>
      <c r="BG128" s="47"/>
      <c r="BH128" s="47"/>
    </row>
    <row r="129" spans="2:60" s="25" customFormat="1" ht="14.25" customHeight="1" x14ac:dyDescent="0.3">
      <c r="B129" s="27"/>
      <c r="C129" s="406" t="s">
        <v>29</v>
      </c>
      <c r="D129" s="40" t="s">
        <v>178</v>
      </c>
      <c r="U129" s="401"/>
      <c r="AL129" s="47"/>
      <c r="AM129" s="47"/>
      <c r="AV129" s="47"/>
      <c r="AY129" s="373"/>
      <c r="AZ129" s="40"/>
      <c r="BA129" s="317"/>
      <c r="BB129" s="47"/>
      <c r="BC129" s="47"/>
      <c r="BD129" s="47"/>
      <c r="BE129" s="47"/>
      <c r="BF129" s="47"/>
      <c r="BG129" s="47"/>
      <c r="BH129" s="47"/>
    </row>
    <row r="130" spans="2:60" s="25" customFormat="1" ht="5.25" customHeight="1" x14ac:dyDescent="0.3">
      <c r="B130" s="27"/>
      <c r="C130" s="404"/>
      <c r="D130" s="40"/>
      <c r="U130" s="401"/>
      <c r="AL130" s="47"/>
      <c r="AM130" s="47"/>
      <c r="AV130" s="47"/>
      <c r="BA130" s="317"/>
      <c r="BB130" s="47"/>
      <c r="BC130" s="47"/>
      <c r="BD130" s="47"/>
      <c r="BE130" s="47"/>
      <c r="BF130" s="47"/>
      <c r="BG130" s="47"/>
      <c r="BH130" s="47"/>
    </row>
    <row r="131" spans="2:60" s="25" customFormat="1" ht="14.25" customHeight="1" x14ac:dyDescent="0.35">
      <c r="B131" s="27"/>
      <c r="C131" s="386" t="s">
        <v>29</v>
      </c>
      <c r="D131" s="40" t="s">
        <v>177</v>
      </c>
      <c r="E131" s="26"/>
      <c r="F131" s="26"/>
      <c r="G131" s="26"/>
      <c r="H131" s="26"/>
      <c r="T131" s="47"/>
      <c r="U131" s="47"/>
      <c r="V131" s="47"/>
      <c r="W131" s="47"/>
      <c r="X131" s="47"/>
      <c r="Y131" s="47"/>
      <c r="Z131" s="47"/>
      <c r="AA131" s="47"/>
      <c r="AB131" s="47"/>
      <c r="AC131" s="47"/>
      <c r="AD131" s="47"/>
      <c r="AJ131" s="351"/>
      <c r="AK131" s="47"/>
      <c r="AL131" s="47"/>
      <c r="AM131" s="47"/>
      <c r="AV131" s="47"/>
      <c r="AY131" s="376"/>
      <c r="AZ131" s="40"/>
      <c r="BA131" s="317"/>
      <c r="BB131" s="47"/>
      <c r="BC131" s="47"/>
      <c r="BD131" s="47"/>
      <c r="BE131" s="47"/>
      <c r="BF131" s="47"/>
      <c r="BG131" s="47"/>
      <c r="BH131" s="47"/>
    </row>
    <row r="132" spans="2:60" s="25" customFormat="1" ht="5.25" customHeight="1" x14ac:dyDescent="0.35">
      <c r="B132" s="27"/>
      <c r="C132" s="391"/>
      <c r="D132" s="40"/>
      <c r="E132" s="26"/>
      <c r="F132" s="26"/>
      <c r="G132" s="26"/>
      <c r="H132" s="26"/>
      <c r="T132" s="47"/>
      <c r="U132" s="47"/>
      <c r="V132" s="47"/>
      <c r="W132" s="47"/>
      <c r="X132" s="47"/>
      <c r="Y132" s="47"/>
      <c r="Z132" s="47"/>
      <c r="AA132" s="47"/>
      <c r="AB132" s="47"/>
      <c r="AC132" s="47"/>
      <c r="AD132" s="47"/>
      <c r="AJ132" s="351"/>
      <c r="AK132" s="47"/>
      <c r="AL132" s="47"/>
      <c r="AM132" s="47"/>
      <c r="AV132" s="47"/>
      <c r="AX132" s="40"/>
      <c r="AY132" s="40"/>
      <c r="AZ132" s="40"/>
      <c r="BA132" s="317"/>
      <c r="BB132" s="47"/>
      <c r="BC132" s="47"/>
      <c r="BD132" s="47"/>
      <c r="BE132" s="47"/>
      <c r="BF132" s="47"/>
      <c r="BG132" s="47"/>
      <c r="BH132" s="47"/>
    </row>
    <row r="133" spans="2:60" s="25" customFormat="1" ht="14.25" customHeight="1" x14ac:dyDescent="0.35">
      <c r="B133" s="27"/>
      <c r="C133" s="391"/>
      <c r="D133" s="40"/>
      <c r="E133" s="26"/>
      <c r="F133" s="26"/>
      <c r="G133" s="26"/>
      <c r="H133" s="26"/>
      <c r="T133" s="47"/>
      <c r="U133" s="47"/>
      <c r="V133" s="47"/>
      <c r="W133" s="47"/>
      <c r="X133" s="47"/>
      <c r="Y133" s="47"/>
      <c r="Z133" s="47"/>
      <c r="AA133" s="47"/>
      <c r="AB133" s="47"/>
      <c r="AC133" s="47"/>
      <c r="AD133" s="47"/>
      <c r="AJ133" s="351"/>
      <c r="AK133" s="47"/>
      <c r="AL133" s="47"/>
      <c r="AM133" s="47"/>
      <c r="AV133" s="47"/>
      <c r="AW133" s="384"/>
      <c r="AX133" s="40"/>
      <c r="AY133" s="40"/>
      <c r="AZ133" s="40"/>
      <c r="BA133" s="317"/>
      <c r="BB133" s="47"/>
      <c r="BC133" s="47"/>
      <c r="BD133" s="47"/>
      <c r="BE133" s="47"/>
      <c r="BF133" s="47"/>
      <c r="BG133" s="47"/>
      <c r="BH133" s="47"/>
    </row>
    <row r="134" spans="2:60" s="25" customFormat="1" ht="5.25" customHeight="1" x14ac:dyDescent="0.35">
      <c r="B134" s="27"/>
      <c r="C134" s="391"/>
      <c r="D134" s="40"/>
      <c r="E134" s="26"/>
      <c r="F134" s="26"/>
      <c r="G134" s="26"/>
      <c r="H134" s="26"/>
      <c r="T134" s="47"/>
      <c r="U134" s="47"/>
      <c r="V134" s="47"/>
      <c r="W134" s="47"/>
      <c r="X134" s="47"/>
      <c r="Y134" s="47"/>
      <c r="Z134" s="47"/>
      <c r="AA134" s="47"/>
      <c r="AB134" s="47"/>
      <c r="AC134" s="47"/>
      <c r="AD134" s="47"/>
      <c r="AJ134" s="351"/>
      <c r="AK134" s="47"/>
      <c r="AL134" s="47"/>
      <c r="AM134" s="47"/>
      <c r="AV134" s="47"/>
      <c r="AX134" s="40"/>
      <c r="AY134" s="40"/>
      <c r="AZ134" s="40"/>
      <c r="BA134" s="317"/>
      <c r="BB134" s="47"/>
      <c r="BC134" s="47"/>
      <c r="BD134" s="47"/>
      <c r="BE134" s="47"/>
      <c r="BF134" s="47"/>
      <c r="BG134" s="47"/>
      <c r="BH134" s="47"/>
    </row>
    <row r="135" spans="2:60" s="25" customFormat="1" ht="14.25" customHeight="1" x14ac:dyDescent="0.35">
      <c r="B135" s="27"/>
      <c r="T135" s="47"/>
      <c r="U135" s="47"/>
      <c r="V135" s="47"/>
      <c r="AD135" s="47"/>
      <c r="AE135" s="47"/>
      <c r="AF135" s="47"/>
      <c r="AG135" s="47"/>
      <c r="AK135" s="47"/>
      <c r="AL135" s="47"/>
      <c r="AM135" s="47"/>
      <c r="AV135" s="47"/>
      <c r="AW135" s="385"/>
      <c r="AX135" s="40"/>
      <c r="AY135" s="40"/>
      <c r="AZ135" s="40"/>
      <c r="BA135" s="317"/>
      <c r="BB135" s="47"/>
      <c r="BC135" s="47"/>
      <c r="BD135" s="47"/>
      <c r="BE135" s="47"/>
      <c r="BF135" s="47"/>
      <c r="BG135" s="47"/>
      <c r="BH135" s="47"/>
    </row>
    <row r="136" spans="2:60" s="25" customFormat="1" ht="5.25" customHeight="1" x14ac:dyDescent="0.35">
      <c r="B136" s="27"/>
      <c r="T136" s="47"/>
      <c r="U136" s="47"/>
      <c r="V136" s="47"/>
      <c r="AD136" s="47"/>
      <c r="AE136" s="47"/>
      <c r="AF136" s="47"/>
      <c r="AG136" s="47"/>
      <c r="AK136" s="47"/>
      <c r="AL136" s="47"/>
      <c r="AM136" s="47"/>
      <c r="AV136" s="47"/>
      <c r="BA136" s="317"/>
      <c r="BB136" s="47"/>
      <c r="BC136" s="47"/>
      <c r="BD136" s="47"/>
      <c r="BE136" s="47"/>
      <c r="BF136" s="47"/>
      <c r="BG136" s="47"/>
      <c r="BH136" s="47"/>
    </row>
    <row r="137" spans="2:60" s="25" customFormat="1" ht="14.25" customHeight="1" x14ac:dyDescent="0.35">
      <c r="B137" s="27"/>
      <c r="T137" s="47"/>
      <c r="U137" s="47"/>
      <c r="V137" s="47"/>
      <c r="AG137" s="47"/>
      <c r="AH137" s="47"/>
      <c r="AK137" s="47"/>
      <c r="AL137" s="47"/>
      <c r="AM137" s="47"/>
      <c r="AV137" s="47"/>
      <c r="AW137" s="386"/>
      <c r="AX137" s="40"/>
      <c r="AY137" s="40"/>
      <c r="AZ137" s="40"/>
      <c r="BA137" s="317"/>
      <c r="BB137" s="47"/>
      <c r="BC137" s="47"/>
      <c r="BD137" s="47"/>
      <c r="BE137" s="47"/>
      <c r="BF137" s="47"/>
      <c r="BG137" s="47"/>
      <c r="BH137" s="47"/>
    </row>
    <row r="138" spans="2:60" s="25" customFormat="1" ht="5.25" customHeight="1" x14ac:dyDescent="0.35">
      <c r="B138" s="60"/>
      <c r="C138" s="404"/>
      <c r="D138" s="53"/>
      <c r="E138" s="53"/>
      <c r="F138" s="53"/>
      <c r="G138" s="53"/>
      <c r="H138" s="53"/>
      <c r="I138" s="53"/>
      <c r="J138" s="53"/>
      <c r="K138" s="53"/>
      <c r="L138" s="53"/>
      <c r="M138" s="53"/>
      <c r="N138" s="53"/>
      <c r="O138" s="53"/>
      <c r="P138" s="53"/>
      <c r="Q138" s="53"/>
      <c r="T138" s="47"/>
      <c r="U138" s="47"/>
      <c r="V138" s="47"/>
      <c r="AE138" s="40"/>
      <c r="AF138" s="47"/>
      <c r="AG138" s="47"/>
      <c r="AH138" s="47"/>
      <c r="AK138" s="47"/>
      <c r="AL138" s="47"/>
      <c r="AM138" s="47"/>
      <c r="AV138" s="47"/>
      <c r="AW138" s="47"/>
      <c r="AX138" s="47"/>
      <c r="AY138" s="47"/>
      <c r="AZ138" s="47"/>
      <c r="BA138" s="317"/>
      <c r="BB138" s="47"/>
      <c r="BC138" s="47"/>
      <c r="BD138" s="47"/>
      <c r="BE138" s="47"/>
      <c r="BF138" s="47"/>
      <c r="BG138" s="47"/>
      <c r="BH138" s="47"/>
    </row>
    <row r="139" spans="2:60" s="25" customFormat="1" ht="14.25" customHeight="1" x14ac:dyDescent="0.35">
      <c r="B139" s="60"/>
      <c r="C139" s="53"/>
      <c r="D139" s="53"/>
      <c r="E139" s="53"/>
      <c r="F139" s="53"/>
      <c r="G139" s="53"/>
      <c r="H139" s="53"/>
      <c r="I139" s="53"/>
      <c r="J139" s="53"/>
      <c r="K139" s="53"/>
      <c r="L139" s="53"/>
      <c r="M139" s="53"/>
      <c r="N139" s="53"/>
      <c r="O139" s="53"/>
      <c r="P139" s="53"/>
      <c r="Q139" s="53"/>
      <c r="T139" s="47"/>
      <c r="U139" s="47"/>
      <c r="V139" s="47"/>
      <c r="AV139" s="47"/>
      <c r="AW139" s="47"/>
      <c r="AX139" s="47"/>
      <c r="AY139" s="47"/>
      <c r="AZ139" s="47"/>
      <c r="BA139" s="317"/>
      <c r="BB139" s="47"/>
      <c r="BC139" s="47"/>
      <c r="BD139" s="47"/>
      <c r="BE139" s="47"/>
      <c r="BF139" s="47"/>
      <c r="BG139" s="47"/>
      <c r="BH139" s="47"/>
    </row>
    <row r="140" spans="2:60" s="25" customFormat="1" ht="5.25" customHeight="1" x14ac:dyDescent="0.35">
      <c r="B140" s="60"/>
      <c r="C140" s="53"/>
      <c r="D140" s="53"/>
      <c r="E140" s="53"/>
      <c r="F140" s="53"/>
      <c r="G140" s="53"/>
      <c r="H140" s="53"/>
      <c r="I140" s="53"/>
      <c r="J140" s="53"/>
      <c r="K140" s="53"/>
      <c r="L140" s="53"/>
      <c r="M140" s="53"/>
      <c r="N140" s="53"/>
      <c r="O140" s="53"/>
      <c r="P140" s="53"/>
      <c r="Q140" s="53"/>
      <c r="T140" s="47"/>
      <c r="U140" s="47"/>
      <c r="V140" s="47"/>
      <c r="AE140" s="40"/>
      <c r="AF140" s="47"/>
      <c r="AG140" s="47"/>
      <c r="AH140" s="47"/>
      <c r="AK140" s="351"/>
      <c r="AL140" s="47"/>
      <c r="AM140" s="47"/>
      <c r="AV140" s="47"/>
      <c r="AW140" s="47"/>
      <c r="AX140" s="47"/>
      <c r="AY140" s="47"/>
      <c r="AZ140" s="47"/>
      <c r="BA140" s="317"/>
      <c r="BB140" s="47"/>
      <c r="BC140" s="47"/>
      <c r="BD140" s="47"/>
      <c r="BE140" s="47"/>
      <c r="BF140" s="47"/>
      <c r="BG140" s="47"/>
      <c r="BH140" s="47"/>
    </row>
    <row r="141" spans="2:60" s="25" customFormat="1" ht="14.25" customHeight="1" x14ac:dyDescent="0.35">
      <c r="B141" s="60"/>
      <c r="C141" s="53"/>
      <c r="D141" s="53"/>
      <c r="E141" s="53"/>
      <c r="F141" s="53"/>
      <c r="G141" s="53"/>
      <c r="H141" s="53"/>
      <c r="I141" s="53"/>
      <c r="J141" s="53"/>
      <c r="K141" s="53"/>
      <c r="L141" s="53"/>
      <c r="M141" s="53"/>
      <c r="N141" s="53"/>
      <c r="O141" s="53"/>
      <c r="P141" s="53"/>
      <c r="Q141" s="53"/>
      <c r="T141" s="47"/>
      <c r="U141" s="47"/>
      <c r="V141" s="47"/>
      <c r="W141" s="390" t="s">
        <v>29</v>
      </c>
      <c r="X141" s="40" t="s">
        <v>235</v>
      </c>
      <c r="Y141" s="47"/>
      <c r="AB141" s="45" t="s">
        <v>29</v>
      </c>
      <c r="AC141" s="40" t="s">
        <v>236</v>
      </c>
      <c r="AE141" s="47"/>
      <c r="AF141" s="47"/>
      <c r="AG141" s="47"/>
      <c r="AH141" s="46" t="s">
        <v>29</v>
      </c>
      <c r="AI141" s="40" t="s">
        <v>237</v>
      </c>
      <c r="AJ141" s="47"/>
      <c r="AK141" s="47"/>
      <c r="AV141" s="47"/>
      <c r="AW141" s="47"/>
      <c r="AX141" s="47"/>
      <c r="AY141" s="47"/>
      <c r="AZ141" s="47"/>
      <c r="BA141" s="317"/>
      <c r="BB141" s="47"/>
      <c r="BC141" s="47"/>
      <c r="BD141" s="47"/>
      <c r="BE141" s="47"/>
      <c r="BF141" s="47"/>
      <c r="BG141" s="47"/>
      <c r="BH141" s="47"/>
    </row>
    <row r="142" spans="2:60" s="25" customFormat="1" ht="14.15" customHeight="1" x14ac:dyDescent="0.35">
      <c r="B142" s="62"/>
      <c r="C142" s="57"/>
      <c r="D142" s="57"/>
      <c r="E142" s="57"/>
      <c r="F142" s="57"/>
      <c r="G142" s="57"/>
      <c r="H142" s="57"/>
      <c r="I142" s="57"/>
      <c r="J142" s="57"/>
      <c r="K142" s="57"/>
      <c r="L142" s="57"/>
      <c r="M142" s="57"/>
      <c r="N142" s="57"/>
      <c r="O142" s="57"/>
      <c r="P142" s="57"/>
      <c r="Q142" s="57"/>
      <c r="R142" s="57"/>
      <c r="S142" s="57"/>
      <c r="T142" s="318"/>
      <c r="U142" s="318"/>
      <c r="V142" s="318"/>
      <c r="W142" s="318"/>
      <c r="X142" s="318"/>
      <c r="Y142" s="318"/>
      <c r="Z142" s="318"/>
      <c r="AA142" s="318"/>
      <c r="AB142" s="318"/>
      <c r="AC142" s="318"/>
      <c r="AD142" s="318"/>
      <c r="AE142" s="318"/>
      <c r="AF142" s="318"/>
      <c r="AG142" s="318"/>
      <c r="AH142" s="318"/>
      <c r="AI142" s="322"/>
      <c r="AJ142" s="49"/>
      <c r="AK142" s="318"/>
      <c r="AL142" s="318"/>
      <c r="AM142" s="318"/>
      <c r="AN142" s="49"/>
      <c r="AO142" s="49"/>
      <c r="AP142" s="49"/>
      <c r="AQ142" s="49"/>
      <c r="AR142" s="49"/>
      <c r="AS142" s="49"/>
      <c r="AT142" s="49"/>
      <c r="AU142" s="49"/>
      <c r="AV142" s="318"/>
      <c r="AW142" s="318"/>
      <c r="AX142" s="318"/>
      <c r="AY142" s="318"/>
      <c r="AZ142" s="318"/>
      <c r="BA142" s="319"/>
      <c r="BB142" s="47"/>
      <c r="BC142" s="47"/>
      <c r="BD142" s="47"/>
      <c r="BE142" s="47"/>
      <c r="BF142" s="47"/>
      <c r="BG142" s="47"/>
      <c r="BH142" s="47"/>
    </row>
    <row r="143" spans="2:60" s="25" customFormat="1" ht="29.15" customHeight="1" x14ac:dyDescent="0.35">
      <c r="B143" s="53"/>
      <c r="C143" s="53"/>
      <c r="D143" s="53"/>
      <c r="E143" s="53"/>
      <c r="F143" s="53"/>
      <c r="G143" s="53"/>
      <c r="H143" s="53"/>
      <c r="I143" s="53"/>
      <c r="J143" s="53"/>
      <c r="K143" s="53"/>
      <c r="L143" s="53"/>
      <c r="M143" s="53"/>
      <c r="N143" s="53"/>
      <c r="O143" s="53"/>
      <c r="P143" s="53"/>
      <c r="Q143" s="53"/>
      <c r="R143" s="53"/>
      <c r="S143" s="53"/>
      <c r="T143" s="47"/>
      <c r="U143" s="47"/>
      <c r="V143" s="47"/>
      <c r="W143" s="47"/>
      <c r="X143" s="47"/>
      <c r="Y143" s="47"/>
      <c r="Z143" s="47"/>
      <c r="AA143" s="47"/>
      <c r="AB143" s="47"/>
      <c r="AC143" s="47"/>
      <c r="AD143" s="47"/>
      <c r="AE143" s="47"/>
      <c r="AF143" s="47"/>
      <c r="AG143" s="47"/>
      <c r="AH143" s="47"/>
      <c r="AI143" s="47"/>
      <c r="AK143" s="47"/>
      <c r="AL143" s="47"/>
      <c r="AM143" s="47"/>
      <c r="AV143" s="47"/>
      <c r="AW143" s="47"/>
      <c r="AX143" s="47"/>
      <c r="AY143" s="47"/>
      <c r="AZ143" s="47"/>
      <c r="BA143" s="47"/>
      <c r="BB143" s="47"/>
      <c r="BC143" s="47"/>
      <c r="BD143" s="47"/>
      <c r="BE143" s="47"/>
      <c r="BF143" s="47"/>
      <c r="BG143" s="47"/>
      <c r="BH143" s="47"/>
    </row>
    <row r="144" spans="2:60" s="25" customFormat="1" ht="29.15" customHeight="1" x14ac:dyDescent="0.35">
      <c r="B144" s="485" t="s">
        <v>317</v>
      </c>
      <c r="C144" s="486"/>
      <c r="D144" s="486"/>
      <c r="E144" s="486"/>
      <c r="F144" s="486"/>
      <c r="G144" s="486"/>
      <c r="H144" s="486"/>
      <c r="I144" s="486"/>
      <c r="J144" s="486"/>
      <c r="K144" s="486"/>
      <c r="L144" s="486"/>
      <c r="M144" s="486"/>
      <c r="N144" s="486"/>
      <c r="O144" s="486"/>
      <c r="P144" s="486"/>
      <c r="Q144" s="486"/>
      <c r="R144" s="486"/>
      <c r="S144" s="486"/>
      <c r="T144" s="486"/>
      <c r="U144" s="487"/>
      <c r="V144" s="345"/>
      <c r="W144" s="345"/>
      <c r="X144" s="345"/>
      <c r="Y144" s="345"/>
      <c r="Z144" s="345"/>
      <c r="AA144" s="345"/>
      <c r="AB144" s="345"/>
      <c r="AC144" s="345"/>
      <c r="AD144" s="345"/>
      <c r="AE144" s="345"/>
      <c r="AF144" s="345"/>
      <c r="AG144" s="345"/>
      <c r="AH144" s="345"/>
      <c r="AI144" s="345"/>
      <c r="AJ144" s="345"/>
      <c r="AK144" s="345"/>
      <c r="AL144" s="345"/>
      <c r="AM144" s="345"/>
      <c r="AN144" s="345"/>
      <c r="AO144" s="345"/>
      <c r="AP144" s="345"/>
      <c r="AQ144" s="345"/>
      <c r="AR144" s="345"/>
      <c r="AS144" s="345"/>
      <c r="AT144" s="345"/>
      <c r="AU144" s="345"/>
      <c r="AV144" s="345"/>
      <c r="AW144" s="345"/>
      <c r="AX144" s="345"/>
      <c r="AY144" s="345"/>
      <c r="AZ144" s="345"/>
      <c r="BA144" s="345"/>
      <c r="BB144" s="345"/>
      <c r="BC144" s="345"/>
      <c r="BD144" s="345"/>
      <c r="BE144" s="47"/>
      <c r="BF144" s="47"/>
      <c r="BG144" s="47"/>
      <c r="BH144" s="47"/>
    </row>
    <row r="145" spans="2:60" s="25" customFormat="1" ht="10.5" customHeight="1" x14ac:dyDescent="0.35">
      <c r="B145" s="60"/>
      <c r="C145" s="53"/>
      <c r="D145" s="53"/>
      <c r="E145" s="53"/>
      <c r="F145" s="53"/>
      <c r="G145" s="53"/>
      <c r="H145" s="53"/>
      <c r="I145" s="53"/>
      <c r="J145" s="53"/>
      <c r="K145" s="53"/>
      <c r="L145" s="53"/>
      <c r="M145" s="53"/>
      <c r="N145" s="53"/>
      <c r="O145" s="53"/>
      <c r="P145" s="53"/>
      <c r="Q145" s="53"/>
      <c r="R145" s="53"/>
      <c r="S145" s="53"/>
      <c r="T145" s="47"/>
      <c r="U145" s="317"/>
      <c r="V145" s="47"/>
      <c r="W145" s="47"/>
      <c r="X145" s="47"/>
      <c r="Y145" s="47"/>
      <c r="Z145" s="47"/>
      <c r="AA145" s="47"/>
      <c r="AB145" s="47"/>
      <c r="AC145" s="47"/>
      <c r="AD145" s="47"/>
      <c r="AE145" s="47"/>
      <c r="AF145" s="47"/>
      <c r="AG145" s="47"/>
      <c r="AH145" s="47"/>
      <c r="AI145" s="47"/>
      <c r="AK145" s="47"/>
      <c r="AL145" s="47"/>
      <c r="AM145" s="47"/>
      <c r="AV145" s="47"/>
      <c r="AW145" s="47"/>
      <c r="AX145" s="47"/>
      <c r="AY145" s="47"/>
      <c r="AZ145" s="47"/>
      <c r="BA145" s="47"/>
      <c r="BB145" s="47"/>
      <c r="BC145" s="47"/>
      <c r="BD145" s="47"/>
      <c r="BE145" s="47"/>
      <c r="BF145" s="47"/>
      <c r="BG145" s="47"/>
      <c r="BH145" s="47"/>
    </row>
    <row r="146" spans="2:60" s="25" customFormat="1" ht="16.5" customHeight="1" x14ac:dyDescent="0.35">
      <c r="B146" s="60"/>
      <c r="C146" s="32" t="s">
        <v>96</v>
      </c>
      <c r="D146" s="33">
        <f>'3. Data Medewerkers'!C131</f>
        <v>0</v>
      </c>
      <c r="E146" s="53"/>
      <c r="F146" s="53"/>
      <c r="G146" s="53"/>
      <c r="H146" s="53"/>
      <c r="I146" s="53"/>
      <c r="J146" s="53"/>
      <c r="K146" s="53"/>
      <c r="L146" s="53"/>
      <c r="M146" s="53"/>
      <c r="N146" s="53"/>
      <c r="O146" s="53"/>
      <c r="P146" s="53"/>
      <c r="Q146" s="53"/>
      <c r="R146" s="53"/>
      <c r="S146" s="53"/>
      <c r="T146" s="47"/>
      <c r="U146" s="317"/>
      <c r="V146" s="47"/>
      <c r="W146" s="47"/>
      <c r="X146" s="47"/>
      <c r="Y146" s="47"/>
      <c r="Z146" s="47"/>
      <c r="AA146" s="47"/>
      <c r="AB146" s="47"/>
      <c r="AC146" s="47"/>
      <c r="AD146" s="47"/>
      <c r="AE146" s="47"/>
      <c r="AF146" s="47"/>
      <c r="AG146" s="47"/>
      <c r="AH146" s="47"/>
      <c r="AI146" s="47"/>
      <c r="AK146" s="47"/>
      <c r="AL146" s="47"/>
      <c r="AM146" s="47"/>
      <c r="AV146" s="47"/>
      <c r="AW146" s="47"/>
      <c r="AX146" s="47"/>
      <c r="AY146" s="47"/>
      <c r="AZ146" s="47"/>
      <c r="BA146" s="47"/>
      <c r="BB146" s="47"/>
      <c r="BC146" s="47"/>
      <c r="BD146" s="47"/>
      <c r="BE146" s="47"/>
      <c r="BF146" s="47"/>
      <c r="BG146" s="47"/>
      <c r="BH146" s="47"/>
    </row>
    <row r="147" spans="2:60" s="25" customFormat="1" ht="29.15" customHeight="1" x14ac:dyDescent="0.35">
      <c r="B147" s="60"/>
      <c r="C147" s="53"/>
      <c r="D147" s="53"/>
      <c r="E147" s="53"/>
      <c r="F147" s="53"/>
      <c r="G147" s="53"/>
      <c r="H147" s="53"/>
      <c r="I147" s="53"/>
      <c r="J147" s="53"/>
      <c r="K147" s="53"/>
      <c r="L147" s="53"/>
      <c r="M147" s="53"/>
      <c r="N147" s="53"/>
      <c r="O147" s="53"/>
      <c r="P147" s="53"/>
      <c r="Q147" s="53"/>
      <c r="R147" s="53"/>
      <c r="S147" s="53"/>
      <c r="T147" s="47"/>
      <c r="U147" s="317"/>
      <c r="V147" s="47"/>
      <c r="W147" s="47"/>
      <c r="X147" s="47"/>
      <c r="Y147" s="47"/>
      <c r="Z147" s="47"/>
      <c r="AA147" s="47"/>
      <c r="AB147" s="47"/>
      <c r="AC147" s="47"/>
      <c r="AD147" s="47"/>
      <c r="AE147" s="47"/>
      <c r="AF147" s="47"/>
      <c r="AG147" s="47"/>
      <c r="AH147" s="47"/>
      <c r="AI147" s="47"/>
      <c r="AK147" s="47"/>
      <c r="AL147" s="47"/>
      <c r="AM147" s="47"/>
      <c r="AV147" s="47"/>
      <c r="AW147" s="47"/>
      <c r="AX147" s="47"/>
      <c r="AY147" s="47"/>
      <c r="AZ147" s="47"/>
      <c r="BA147" s="47"/>
      <c r="BB147" s="47"/>
      <c r="BC147" s="47"/>
      <c r="BD147" s="47"/>
      <c r="BE147" s="47"/>
      <c r="BF147" s="47"/>
      <c r="BG147" s="47"/>
      <c r="BH147" s="47"/>
    </row>
    <row r="148" spans="2:60" s="25" customFormat="1" ht="29.15" customHeight="1" x14ac:dyDescent="0.35">
      <c r="B148" s="60"/>
      <c r="C148" s="53"/>
      <c r="D148" s="53"/>
      <c r="E148" s="53"/>
      <c r="F148" s="53"/>
      <c r="G148" s="53"/>
      <c r="H148" s="53"/>
      <c r="I148" s="53"/>
      <c r="J148" s="53"/>
      <c r="K148" s="53"/>
      <c r="L148" s="53"/>
      <c r="M148" s="53"/>
      <c r="N148" s="53"/>
      <c r="O148" s="53"/>
      <c r="P148" s="53"/>
      <c r="Q148" s="53"/>
      <c r="R148" s="53"/>
      <c r="S148" s="53"/>
      <c r="T148" s="47"/>
      <c r="U148" s="317"/>
      <c r="V148" s="47"/>
      <c r="W148" s="47"/>
      <c r="X148" s="47"/>
      <c r="Y148" s="47"/>
      <c r="Z148" s="47"/>
      <c r="AA148" s="47"/>
      <c r="AB148" s="47"/>
      <c r="AC148" s="47"/>
      <c r="AD148" s="47"/>
      <c r="AE148" s="47"/>
      <c r="AF148" s="47"/>
      <c r="AG148" s="47"/>
      <c r="AH148" s="47"/>
      <c r="AI148" s="47"/>
      <c r="AK148" s="47"/>
      <c r="AL148" s="47"/>
      <c r="AM148" s="47"/>
      <c r="AV148" s="47"/>
      <c r="AW148" s="47"/>
      <c r="AX148" s="47"/>
      <c r="AY148" s="47"/>
      <c r="AZ148" s="47"/>
      <c r="BA148" s="47"/>
      <c r="BB148" s="47"/>
      <c r="BC148" s="47"/>
      <c r="BD148" s="47"/>
      <c r="BE148" s="47"/>
      <c r="BF148" s="47"/>
      <c r="BG148" s="47"/>
      <c r="BH148" s="47"/>
    </row>
    <row r="149" spans="2:60" s="25" customFormat="1" ht="29.15" customHeight="1" x14ac:dyDescent="0.35">
      <c r="B149" s="60"/>
      <c r="C149" s="53"/>
      <c r="D149" s="53"/>
      <c r="E149" s="53"/>
      <c r="F149" s="53"/>
      <c r="G149" s="53"/>
      <c r="H149" s="53"/>
      <c r="I149" s="53"/>
      <c r="J149" s="53"/>
      <c r="K149" s="53"/>
      <c r="L149" s="53"/>
      <c r="M149" s="53"/>
      <c r="N149" s="53"/>
      <c r="O149" s="53"/>
      <c r="P149" s="53"/>
      <c r="Q149" s="53"/>
      <c r="R149" s="53"/>
      <c r="S149" s="53"/>
      <c r="T149" s="47"/>
      <c r="U149" s="317"/>
      <c r="V149" s="47"/>
      <c r="W149" s="47"/>
      <c r="X149" s="47"/>
      <c r="Y149" s="47"/>
      <c r="Z149" s="47"/>
      <c r="AA149" s="47"/>
      <c r="AB149" s="47"/>
      <c r="AC149" s="47"/>
      <c r="AD149" s="47"/>
      <c r="AE149" s="47"/>
      <c r="AF149" s="47"/>
      <c r="AG149" s="47"/>
      <c r="AH149" s="47"/>
      <c r="AI149" s="47"/>
      <c r="AK149" s="47"/>
      <c r="AL149" s="47"/>
      <c r="AM149" s="47"/>
      <c r="AV149" s="47"/>
      <c r="AW149" s="47"/>
      <c r="AX149" s="47"/>
      <c r="AY149" s="47"/>
      <c r="AZ149" s="47"/>
      <c r="BA149" s="47"/>
      <c r="BB149" s="47"/>
      <c r="BC149" s="47"/>
      <c r="BD149" s="47"/>
      <c r="BE149" s="47"/>
      <c r="BF149" s="47"/>
      <c r="BG149" s="47"/>
      <c r="BH149" s="47"/>
    </row>
    <row r="150" spans="2:60" s="25" customFormat="1" ht="29.15" customHeight="1" x14ac:dyDescent="0.35">
      <c r="B150" s="60"/>
      <c r="C150" s="53"/>
      <c r="D150" s="53"/>
      <c r="E150" s="53"/>
      <c r="F150" s="53"/>
      <c r="G150" s="53"/>
      <c r="H150" s="53"/>
      <c r="I150" s="53"/>
      <c r="J150" s="53"/>
      <c r="K150" s="53"/>
      <c r="L150" s="53"/>
      <c r="M150" s="53"/>
      <c r="N150" s="53"/>
      <c r="O150" s="53"/>
      <c r="P150" s="53"/>
      <c r="Q150" s="53"/>
      <c r="R150" s="53"/>
      <c r="S150" s="53"/>
      <c r="T150" s="47"/>
      <c r="U150" s="317"/>
      <c r="V150" s="47"/>
      <c r="W150" s="47"/>
      <c r="X150" s="47"/>
      <c r="Y150" s="47"/>
      <c r="Z150" s="47"/>
      <c r="AA150" s="47"/>
      <c r="AB150" s="47"/>
      <c r="AC150" s="47"/>
      <c r="AD150" s="47"/>
      <c r="AE150" s="47"/>
      <c r="AF150" s="47"/>
      <c r="AG150" s="47"/>
      <c r="AH150" s="47"/>
      <c r="AI150" s="47"/>
      <c r="AK150" s="47"/>
      <c r="AL150" s="47"/>
      <c r="AM150" s="47"/>
      <c r="AV150" s="47"/>
      <c r="AW150" s="47"/>
      <c r="AX150" s="47"/>
      <c r="AY150" s="47"/>
      <c r="AZ150" s="47"/>
      <c r="BA150" s="47"/>
      <c r="BB150" s="47"/>
      <c r="BC150" s="47"/>
      <c r="BD150" s="47"/>
      <c r="BE150" s="47"/>
      <c r="BF150" s="47"/>
      <c r="BG150" s="47"/>
      <c r="BH150" s="47"/>
    </row>
    <row r="151" spans="2:60" s="25" customFormat="1" ht="29.15" customHeight="1" x14ac:dyDescent="0.35">
      <c r="B151" s="60"/>
      <c r="C151" s="53"/>
      <c r="D151" s="53"/>
      <c r="E151" s="53"/>
      <c r="F151" s="53"/>
      <c r="G151" s="53"/>
      <c r="H151" s="53"/>
      <c r="I151" s="53"/>
      <c r="J151" s="53"/>
      <c r="K151" s="53"/>
      <c r="L151" s="53"/>
      <c r="M151" s="53"/>
      <c r="N151" s="53"/>
      <c r="O151" s="53"/>
      <c r="P151" s="53"/>
      <c r="Q151" s="53"/>
      <c r="R151" s="53"/>
      <c r="S151" s="53"/>
      <c r="T151" s="47"/>
      <c r="U151" s="317"/>
      <c r="V151" s="47"/>
      <c r="W151" s="47"/>
      <c r="X151" s="47"/>
      <c r="Y151" s="47"/>
      <c r="Z151" s="47"/>
      <c r="AA151" s="47"/>
      <c r="AB151" s="47"/>
      <c r="AC151" s="47"/>
      <c r="AD151" s="47"/>
      <c r="AE151" s="47"/>
      <c r="AF151" s="47"/>
      <c r="AG151" s="47"/>
      <c r="AH151" s="47"/>
      <c r="AI151" s="47"/>
      <c r="AK151" s="47"/>
      <c r="AL151" s="47"/>
      <c r="AM151" s="47"/>
      <c r="AV151" s="47"/>
      <c r="AW151" s="47"/>
      <c r="AX151" s="47"/>
      <c r="AY151" s="47"/>
      <c r="AZ151" s="47"/>
      <c r="BA151" s="47"/>
      <c r="BB151" s="47"/>
      <c r="BC151" s="47"/>
      <c r="BD151" s="47"/>
      <c r="BE151" s="47"/>
      <c r="BF151" s="47"/>
      <c r="BG151" s="47"/>
      <c r="BH151" s="47"/>
    </row>
    <row r="152" spans="2:60" s="25" customFormat="1" ht="29.15" customHeight="1" x14ac:dyDescent="0.35">
      <c r="B152" s="60"/>
      <c r="C152" s="53"/>
      <c r="D152" s="53"/>
      <c r="E152" s="53"/>
      <c r="F152" s="53"/>
      <c r="G152" s="53"/>
      <c r="H152" s="53"/>
      <c r="I152" s="53"/>
      <c r="J152" s="53"/>
      <c r="K152" s="53"/>
      <c r="L152" s="53"/>
      <c r="M152" s="53"/>
      <c r="N152" s="53"/>
      <c r="O152" s="53"/>
      <c r="P152" s="53"/>
      <c r="Q152" s="53"/>
      <c r="R152" s="53"/>
      <c r="S152" s="53"/>
      <c r="T152" s="47"/>
      <c r="U152" s="317"/>
      <c r="V152" s="47"/>
      <c r="W152" s="47"/>
      <c r="X152" s="47"/>
      <c r="Y152" s="47"/>
      <c r="Z152" s="47"/>
      <c r="AA152" s="47"/>
      <c r="AB152" s="47"/>
      <c r="AC152" s="47"/>
      <c r="AD152" s="47"/>
      <c r="AE152" s="47"/>
      <c r="AF152" s="47"/>
      <c r="AG152" s="47"/>
      <c r="AH152" s="47"/>
      <c r="AI152" s="47"/>
      <c r="AK152" s="47"/>
      <c r="AL152" s="47"/>
      <c r="AM152" s="47"/>
      <c r="AV152" s="47"/>
      <c r="AW152" s="47"/>
      <c r="AX152" s="47"/>
      <c r="AY152" s="47"/>
      <c r="AZ152" s="47"/>
      <c r="BA152" s="47"/>
      <c r="BB152" s="47"/>
      <c r="BC152" s="47"/>
      <c r="BD152" s="47"/>
      <c r="BE152" s="47"/>
      <c r="BF152" s="47"/>
      <c r="BG152" s="47"/>
      <c r="BH152" s="47"/>
    </row>
    <row r="153" spans="2:60" s="25" customFormat="1" ht="29.15" customHeight="1" x14ac:dyDescent="0.35">
      <c r="B153" s="62"/>
      <c r="C153" s="57"/>
      <c r="D153" s="57"/>
      <c r="E153" s="57"/>
      <c r="F153" s="57"/>
      <c r="G153" s="57"/>
      <c r="H153" s="57"/>
      <c r="I153" s="57"/>
      <c r="J153" s="57"/>
      <c r="K153" s="57"/>
      <c r="L153" s="57"/>
      <c r="M153" s="57"/>
      <c r="N153" s="57"/>
      <c r="O153" s="57"/>
      <c r="P153" s="57"/>
      <c r="Q153" s="57"/>
      <c r="R153" s="57"/>
      <c r="S153" s="57"/>
      <c r="T153" s="318"/>
      <c r="U153" s="319"/>
      <c r="V153" s="47"/>
      <c r="W153" s="47"/>
      <c r="X153" s="47"/>
      <c r="Y153" s="47"/>
      <c r="Z153" s="47"/>
      <c r="AA153" s="47"/>
      <c r="AB153" s="47"/>
      <c r="AC153" s="47"/>
      <c r="AD153" s="47"/>
      <c r="AE153" s="47"/>
      <c r="AF153" s="47"/>
      <c r="AG153" s="47"/>
      <c r="AH153" s="47"/>
      <c r="AI153" s="47"/>
      <c r="AK153" s="47"/>
      <c r="AL153" s="47"/>
      <c r="AM153" s="47"/>
      <c r="AV153" s="47"/>
      <c r="AW153" s="47"/>
      <c r="AX153" s="47"/>
      <c r="AY153" s="47"/>
      <c r="AZ153" s="47"/>
      <c r="BA153" s="47"/>
      <c r="BB153" s="47"/>
      <c r="BC153" s="47"/>
      <c r="BD153" s="47"/>
      <c r="BE153" s="47"/>
      <c r="BF153" s="47"/>
      <c r="BG153" s="47"/>
      <c r="BH153" s="47"/>
    </row>
    <row r="154" spans="2:60" s="25" customFormat="1" ht="29.15" customHeight="1" x14ac:dyDescent="0.35">
      <c r="B154" s="53"/>
      <c r="C154" s="53"/>
      <c r="D154" s="53"/>
      <c r="E154" s="53"/>
      <c r="F154" s="53"/>
      <c r="G154" s="53"/>
      <c r="H154" s="53"/>
      <c r="I154" s="53"/>
      <c r="J154" s="53"/>
      <c r="K154" s="53"/>
      <c r="L154" s="53"/>
      <c r="M154" s="53"/>
      <c r="N154" s="53"/>
      <c r="O154" s="53"/>
      <c r="P154" s="53"/>
      <c r="Q154" s="53"/>
      <c r="R154" s="53"/>
      <c r="S154" s="53"/>
      <c r="T154" s="47"/>
      <c r="U154" s="47"/>
      <c r="V154" s="47"/>
      <c r="W154" s="47"/>
      <c r="X154" s="47"/>
      <c r="Y154" s="47"/>
      <c r="Z154" s="47"/>
      <c r="AA154" s="47"/>
      <c r="AB154" s="47"/>
      <c r="AC154" s="47"/>
      <c r="AD154" s="47"/>
      <c r="AE154" s="47"/>
      <c r="AF154" s="47"/>
      <c r="AG154" s="47"/>
      <c r="AH154" s="47"/>
      <c r="AI154" s="47"/>
      <c r="AK154" s="47"/>
      <c r="AL154" s="47"/>
      <c r="AM154" s="47"/>
      <c r="AV154" s="47"/>
      <c r="AW154" s="47"/>
      <c r="AX154" s="47"/>
      <c r="AY154" s="47"/>
      <c r="AZ154" s="47"/>
      <c r="BA154" s="47"/>
      <c r="BB154" s="47"/>
      <c r="BC154" s="47"/>
      <c r="BD154" s="47"/>
      <c r="BE154" s="47"/>
      <c r="BF154" s="47"/>
      <c r="BG154" s="47"/>
      <c r="BH154" s="47"/>
    </row>
    <row r="155" spans="2:60" s="25" customFormat="1" ht="27" customHeight="1" x14ac:dyDescent="0.35">
      <c r="B155" s="485" t="s">
        <v>175</v>
      </c>
      <c r="C155" s="486"/>
      <c r="D155" s="486"/>
      <c r="E155" s="486"/>
      <c r="F155" s="486"/>
      <c r="G155" s="486"/>
      <c r="H155" s="486"/>
      <c r="I155" s="486"/>
      <c r="J155" s="486"/>
      <c r="K155" s="486"/>
      <c r="L155" s="486"/>
      <c r="M155" s="486"/>
      <c r="N155" s="486"/>
      <c r="O155" s="486"/>
      <c r="P155" s="486"/>
      <c r="Q155" s="486"/>
      <c r="R155" s="486"/>
      <c r="S155" s="486"/>
      <c r="T155" s="486"/>
      <c r="U155" s="486"/>
      <c r="V155" s="486"/>
      <c r="W155" s="486"/>
      <c r="X155" s="486"/>
      <c r="Y155" s="486"/>
      <c r="Z155" s="486"/>
      <c r="AA155" s="486"/>
      <c r="AB155" s="486"/>
      <c r="AC155" s="486"/>
      <c r="AD155" s="486"/>
      <c r="AE155" s="486"/>
      <c r="AF155" s="486"/>
      <c r="AG155" s="486"/>
      <c r="AH155" s="486"/>
      <c r="AI155" s="486"/>
      <c r="AJ155" s="486"/>
      <c r="AK155" s="486"/>
      <c r="AL155" s="486"/>
      <c r="AM155" s="486"/>
      <c r="AN155" s="486"/>
      <c r="AO155" s="486"/>
      <c r="AP155" s="486"/>
      <c r="AQ155" s="486"/>
      <c r="AR155" s="486"/>
      <c r="AS155" s="486"/>
      <c r="AT155" s="486"/>
      <c r="AU155" s="486"/>
      <c r="AV155" s="486"/>
      <c r="AW155" s="486"/>
      <c r="AX155" s="486"/>
      <c r="AY155" s="486"/>
      <c r="AZ155" s="486"/>
      <c r="BA155" s="487"/>
      <c r="BB155" s="345"/>
      <c r="BC155" s="345"/>
      <c r="BD155" s="47"/>
      <c r="BE155" s="47"/>
      <c r="BF155" s="47"/>
      <c r="BG155" s="47"/>
      <c r="BH155" s="47"/>
    </row>
    <row r="156" spans="2:60" s="25" customFormat="1" ht="13" customHeight="1" x14ac:dyDescent="0.35">
      <c r="B156" s="30"/>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411"/>
      <c r="AE156" s="411"/>
      <c r="AF156" s="411"/>
      <c r="AG156" s="411"/>
      <c r="AH156" s="411"/>
      <c r="AI156" s="411"/>
      <c r="AJ156" s="411"/>
      <c r="AK156" s="411"/>
      <c r="AL156" s="412"/>
      <c r="AM156" s="410"/>
      <c r="AN156" s="410"/>
      <c r="AO156" s="410"/>
      <c r="AP156" s="412"/>
      <c r="AQ156" s="412"/>
      <c r="AR156" s="412"/>
      <c r="AS156" s="412"/>
      <c r="AT156" s="412"/>
      <c r="AU156" s="413"/>
      <c r="AV156" s="410"/>
      <c r="AW156" s="410"/>
      <c r="AX156" s="410"/>
      <c r="AY156" s="410"/>
      <c r="AZ156" s="410"/>
      <c r="BA156" s="414"/>
      <c r="BB156" s="410"/>
      <c r="BC156" s="410"/>
      <c r="BD156" s="47"/>
      <c r="BE156" s="47"/>
      <c r="BF156" s="47"/>
      <c r="BG156" s="47"/>
      <c r="BH156" s="47"/>
    </row>
    <row r="157" spans="2:60" s="25" customFormat="1" ht="23.25" customHeight="1" x14ac:dyDescent="0.35">
      <c r="B157" s="30"/>
      <c r="C157" s="483" t="s">
        <v>10</v>
      </c>
      <c r="D157" s="483"/>
      <c r="E157" s="483"/>
      <c r="F157" s="483"/>
      <c r="G157" s="483"/>
      <c r="H157" s="483"/>
      <c r="I157" s="483"/>
      <c r="J157" s="483"/>
      <c r="K157" s="483"/>
      <c r="L157" s="483"/>
      <c r="M157" s="483"/>
      <c r="N157" s="483"/>
      <c r="O157" s="483"/>
      <c r="P157" s="483"/>
      <c r="Q157" s="483"/>
      <c r="R157" s="483"/>
      <c r="S157" s="483"/>
      <c r="T157" s="483"/>
      <c r="U157" s="483"/>
      <c r="V157" s="483"/>
      <c r="W157" s="483"/>
      <c r="X157" s="483"/>
      <c r="Y157" s="483"/>
      <c r="Z157" s="483"/>
      <c r="AA157" s="316"/>
      <c r="AB157" s="501" t="s">
        <v>11</v>
      </c>
      <c r="AC157" s="501"/>
      <c r="AD157" s="501"/>
      <c r="AE157" s="501"/>
      <c r="AF157" s="501"/>
      <c r="AG157" s="501"/>
      <c r="AH157" s="501"/>
      <c r="AI157" s="501"/>
      <c r="AJ157" s="501"/>
      <c r="AK157" s="501"/>
      <c r="AL157" s="501"/>
      <c r="AM157" s="501"/>
      <c r="AN157" s="501"/>
      <c r="AO157" s="501"/>
      <c r="AP157" s="501"/>
      <c r="AQ157" s="501"/>
      <c r="AR157" s="501"/>
      <c r="AS157" s="501"/>
      <c r="AT157" s="501"/>
      <c r="AU157" s="501"/>
      <c r="AV157" s="501"/>
      <c r="AW157" s="501"/>
      <c r="AX157" s="501"/>
      <c r="AY157" s="501"/>
      <c r="AZ157" s="501"/>
      <c r="BA157" s="58"/>
      <c r="BB157" s="316"/>
      <c r="BC157" s="316"/>
      <c r="BD157" s="47"/>
      <c r="BE157" s="47"/>
      <c r="BF157" s="47"/>
      <c r="BG157" s="47"/>
      <c r="BH157" s="47"/>
    </row>
    <row r="158" spans="2:60" s="25" customFormat="1" ht="8.5" customHeight="1" x14ac:dyDescent="0.35">
      <c r="B158" s="30"/>
      <c r="C158" s="415"/>
      <c r="D158" s="415"/>
      <c r="E158" s="415"/>
      <c r="F158" s="415"/>
      <c r="G158" s="415"/>
      <c r="H158" s="415"/>
      <c r="I158" s="415"/>
      <c r="J158" s="415"/>
      <c r="K158" s="415"/>
      <c r="L158" s="415"/>
      <c r="M158" s="415"/>
      <c r="N158" s="415"/>
      <c r="O158" s="415"/>
      <c r="P158" s="415"/>
      <c r="Q158" s="415"/>
      <c r="R158" s="415"/>
      <c r="S158" s="415"/>
      <c r="T158" s="416"/>
      <c r="U158" s="416"/>
      <c r="V158" s="416"/>
      <c r="W158" s="417"/>
      <c r="X158" s="415"/>
      <c r="Y158" s="415"/>
      <c r="Z158" s="415"/>
      <c r="AA158" s="415"/>
      <c r="AB158" s="31"/>
      <c r="AC158" s="31"/>
      <c r="AD158" s="415"/>
      <c r="AE158" s="415"/>
      <c r="AF158" s="415"/>
      <c r="AG158" s="415"/>
      <c r="AH158" s="415"/>
      <c r="AI158" s="415"/>
      <c r="AJ158" s="415"/>
      <c r="AK158" s="415"/>
      <c r="AL158" s="412"/>
      <c r="AM158" s="412"/>
      <c r="AN158" s="412"/>
      <c r="AO158" s="412"/>
      <c r="AP158" s="412"/>
      <c r="AQ158" s="412"/>
      <c r="AR158" s="412"/>
      <c r="AS158" s="412"/>
      <c r="AT158" s="412"/>
      <c r="AU158" s="412"/>
      <c r="AV158" s="410"/>
      <c r="AW158" s="410"/>
      <c r="AX158" s="410"/>
      <c r="AY158" s="410"/>
      <c r="AZ158" s="410"/>
      <c r="BA158" s="414"/>
      <c r="BB158" s="410"/>
      <c r="BC158" s="410"/>
      <c r="BD158" s="47"/>
      <c r="BE158" s="47"/>
      <c r="BF158" s="47"/>
      <c r="BG158" s="47"/>
      <c r="BH158" s="47"/>
    </row>
    <row r="159" spans="2:60" s="424" customFormat="1" ht="23.25" customHeight="1" x14ac:dyDescent="0.35">
      <c r="B159" s="30"/>
      <c r="C159" s="499" t="s">
        <v>13</v>
      </c>
      <c r="D159" s="499"/>
      <c r="E159" s="499"/>
      <c r="F159" s="499"/>
      <c r="G159" s="499"/>
      <c r="H159" s="499"/>
      <c r="I159" s="499"/>
      <c r="J159" s="499"/>
      <c r="K159" s="499"/>
      <c r="L159" s="499"/>
      <c r="M159" s="499"/>
      <c r="N159" s="499"/>
      <c r="O159" s="499"/>
      <c r="P159" s="499"/>
      <c r="Q159" s="499"/>
      <c r="R159" s="499"/>
      <c r="S159" s="499"/>
      <c r="T159" s="499"/>
      <c r="U159" s="499"/>
      <c r="V159" s="499"/>
      <c r="W159" s="499"/>
      <c r="X159" s="499"/>
      <c r="Y159" s="499"/>
      <c r="Z159" s="499"/>
      <c r="AA159" s="420"/>
      <c r="AB159" s="499" t="s">
        <v>13</v>
      </c>
      <c r="AC159" s="499"/>
      <c r="AD159" s="499"/>
      <c r="AE159" s="499"/>
      <c r="AF159" s="499"/>
      <c r="AG159" s="499"/>
      <c r="AH159" s="499"/>
      <c r="AI159" s="499"/>
      <c r="AJ159" s="499"/>
      <c r="AK159" s="499"/>
      <c r="AL159" s="499"/>
      <c r="AM159" s="499"/>
      <c r="AN159" s="499"/>
      <c r="AO159" s="499"/>
      <c r="AP159" s="499"/>
      <c r="AQ159" s="499"/>
      <c r="AR159" s="499"/>
      <c r="AS159" s="499"/>
      <c r="AT159" s="499"/>
      <c r="AU159" s="499"/>
      <c r="AV159" s="499"/>
      <c r="AW159" s="499"/>
      <c r="AX159" s="499"/>
      <c r="AY159" s="499"/>
      <c r="AZ159" s="499"/>
      <c r="BA159" s="421"/>
      <c r="BB159" s="422"/>
      <c r="BC159" s="422"/>
      <c r="BD159" s="423"/>
      <c r="BE159" s="423"/>
      <c r="BF159" s="423"/>
      <c r="BG159" s="423"/>
      <c r="BH159" s="423"/>
    </row>
    <row r="160" spans="2:60" s="25" customFormat="1" ht="18.649999999999999" customHeight="1" x14ac:dyDescent="0.35">
      <c r="B160" s="30"/>
      <c r="C160" s="416"/>
      <c r="D160" s="416"/>
      <c r="E160" s="416"/>
      <c r="F160" s="416"/>
      <c r="G160" s="416"/>
      <c r="H160" s="416"/>
      <c r="I160" s="416"/>
      <c r="J160" s="416"/>
      <c r="K160" s="416"/>
      <c r="L160" s="416"/>
      <c r="M160" s="416"/>
      <c r="N160" s="416"/>
      <c r="O160" s="416"/>
      <c r="P160" s="416"/>
      <c r="Q160" s="416"/>
      <c r="R160" s="416"/>
      <c r="S160" s="416"/>
      <c r="T160" s="416"/>
      <c r="U160" s="416"/>
      <c r="V160" s="416"/>
      <c r="W160" s="53"/>
      <c r="X160" s="416"/>
      <c r="Y160" s="416"/>
      <c r="Z160" s="416"/>
      <c r="AA160" s="416"/>
      <c r="AB160" s="416"/>
      <c r="AC160" s="416"/>
      <c r="AD160" s="416"/>
      <c r="AE160" s="416"/>
      <c r="AF160" s="416"/>
      <c r="AG160" s="416"/>
      <c r="AH160" s="416"/>
      <c r="AI160" s="416"/>
      <c r="AJ160" s="416"/>
      <c r="AK160" s="416"/>
      <c r="AV160" s="47"/>
      <c r="AW160" s="47"/>
      <c r="AX160" s="47"/>
      <c r="AY160" s="47"/>
      <c r="AZ160" s="47"/>
      <c r="BA160" s="317"/>
      <c r="BB160" s="47"/>
      <c r="BC160" s="47"/>
      <c r="BD160" s="47"/>
      <c r="BE160" s="47"/>
      <c r="BF160" s="47"/>
      <c r="BG160" s="47"/>
      <c r="BH160" s="47"/>
    </row>
    <row r="161" spans="2:60" s="25" customFormat="1" ht="19.5" customHeight="1" x14ac:dyDescent="0.35">
      <c r="B161" s="30"/>
      <c r="C161" s="416"/>
      <c r="D161" s="416"/>
      <c r="E161" s="416"/>
      <c r="F161" s="416"/>
      <c r="G161" s="416"/>
      <c r="H161" s="416"/>
      <c r="I161" s="416"/>
      <c r="J161" s="416"/>
      <c r="K161" s="416"/>
      <c r="L161" s="416"/>
      <c r="M161" s="416"/>
      <c r="N161" s="416"/>
      <c r="O161" s="416"/>
      <c r="P161" s="416"/>
      <c r="Q161" s="416"/>
      <c r="R161" s="416"/>
      <c r="S161" s="416"/>
      <c r="T161" s="416"/>
      <c r="U161" s="416"/>
      <c r="V161" s="416"/>
      <c r="W161" s="53"/>
      <c r="X161" s="416"/>
      <c r="Y161" s="416"/>
      <c r="Z161" s="416"/>
      <c r="AA161" s="416"/>
      <c r="AB161" s="416"/>
      <c r="AC161" s="416"/>
      <c r="AD161" s="416"/>
      <c r="AE161" s="416"/>
      <c r="AF161" s="416"/>
      <c r="AG161" s="416"/>
      <c r="AH161" s="416"/>
      <c r="AI161" s="416"/>
      <c r="AJ161" s="416"/>
      <c r="AK161" s="416"/>
      <c r="AV161" s="47"/>
      <c r="AW161" s="47"/>
      <c r="AX161" s="47"/>
      <c r="AY161" s="47"/>
      <c r="AZ161" s="47"/>
      <c r="BA161" s="317"/>
      <c r="BB161" s="47"/>
      <c r="BC161" s="47"/>
      <c r="BD161" s="47"/>
      <c r="BE161" s="47"/>
      <c r="BF161" s="47"/>
      <c r="BG161" s="47"/>
      <c r="BH161" s="47"/>
    </row>
    <row r="162" spans="2:60" s="25" customFormat="1" ht="19.5" customHeight="1" x14ac:dyDescent="0.35">
      <c r="B162" s="30"/>
      <c r="C162" s="416"/>
      <c r="D162" s="416"/>
      <c r="E162" s="416"/>
      <c r="F162" s="416"/>
      <c r="G162" s="416"/>
      <c r="H162" s="416"/>
      <c r="I162" s="416"/>
      <c r="J162" s="416"/>
      <c r="K162" s="416"/>
      <c r="L162" s="416"/>
      <c r="M162" s="416"/>
      <c r="N162" s="416"/>
      <c r="O162" s="416"/>
      <c r="P162" s="416"/>
      <c r="Q162" s="416"/>
      <c r="R162" s="416"/>
      <c r="S162" s="416"/>
      <c r="T162" s="416"/>
      <c r="U162" s="416"/>
      <c r="V162" s="416"/>
      <c r="W162" s="53"/>
      <c r="X162" s="416"/>
      <c r="Y162" s="416"/>
      <c r="Z162" s="416"/>
      <c r="AA162" s="416"/>
      <c r="AB162" s="416"/>
      <c r="AC162" s="416"/>
      <c r="AD162" s="416"/>
      <c r="AE162" s="416"/>
      <c r="AF162" s="416"/>
      <c r="AG162" s="416"/>
      <c r="AH162" s="416"/>
      <c r="AI162" s="416"/>
      <c r="AJ162" s="416"/>
      <c r="AK162" s="416"/>
      <c r="AV162" s="47"/>
      <c r="AW162" s="47"/>
      <c r="AX162" s="47"/>
      <c r="AY162" s="47"/>
      <c r="AZ162" s="47"/>
      <c r="BA162" s="317"/>
      <c r="BB162" s="47"/>
      <c r="BC162" s="47"/>
      <c r="BD162" s="47"/>
      <c r="BE162" s="47"/>
      <c r="BF162" s="47"/>
      <c r="BG162" s="47"/>
      <c r="BH162" s="47"/>
    </row>
    <row r="163" spans="2:60" s="25" customFormat="1" ht="19.5" customHeight="1" x14ac:dyDescent="0.35">
      <c r="B163" s="30"/>
      <c r="C163" s="416"/>
      <c r="D163" s="416"/>
      <c r="E163" s="416"/>
      <c r="F163" s="416"/>
      <c r="G163" s="416"/>
      <c r="H163" s="416"/>
      <c r="I163" s="416"/>
      <c r="J163" s="416"/>
      <c r="K163" s="416"/>
      <c r="L163" s="416"/>
      <c r="M163" s="416"/>
      <c r="N163" s="416"/>
      <c r="O163" s="416"/>
      <c r="P163" s="416"/>
      <c r="Q163" s="416"/>
      <c r="R163" s="416"/>
      <c r="S163" s="416"/>
      <c r="T163" s="416"/>
      <c r="U163" s="416"/>
      <c r="V163" s="416"/>
      <c r="W163" s="53"/>
      <c r="X163" s="416"/>
      <c r="Y163" s="416"/>
      <c r="Z163" s="416"/>
      <c r="AA163" s="416"/>
      <c r="AB163" s="416"/>
      <c r="AC163" s="416"/>
      <c r="AD163" s="416"/>
      <c r="AE163" s="416"/>
      <c r="AF163" s="416"/>
      <c r="AG163" s="416"/>
      <c r="AH163" s="416"/>
      <c r="AI163" s="416"/>
      <c r="AJ163" s="416"/>
      <c r="AK163" s="416"/>
      <c r="AV163" s="47"/>
      <c r="AW163" s="47"/>
      <c r="AX163" s="47"/>
      <c r="AY163" s="47"/>
      <c r="AZ163" s="47"/>
      <c r="BA163" s="317"/>
      <c r="BB163" s="47"/>
      <c r="BC163" s="47"/>
      <c r="BD163" s="47"/>
      <c r="BE163" s="47"/>
      <c r="BF163" s="47"/>
      <c r="BG163" s="47"/>
      <c r="BH163" s="47"/>
    </row>
    <row r="164" spans="2:60" s="25" customFormat="1" ht="19.5" customHeight="1" x14ac:dyDescent="0.35">
      <c r="B164" s="30"/>
      <c r="C164" s="416"/>
      <c r="D164" s="416"/>
      <c r="E164" s="416"/>
      <c r="F164" s="416"/>
      <c r="G164" s="416"/>
      <c r="H164" s="416"/>
      <c r="I164" s="416"/>
      <c r="J164" s="416"/>
      <c r="K164" s="416"/>
      <c r="L164" s="416"/>
      <c r="M164" s="416"/>
      <c r="N164" s="416"/>
      <c r="O164" s="416"/>
      <c r="P164" s="416"/>
      <c r="Q164" s="416"/>
      <c r="R164" s="416"/>
      <c r="S164" s="416"/>
      <c r="T164" s="416"/>
      <c r="U164" s="416"/>
      <c r="V164" s="416"/>
      <c r="W164" s="53"/>
      <c r="X164" s="416"/>
      <c r="Y164" s="416"/>
      <c r="Z164" s="416"/>
      <c r="AA164" s="416"/>
      <c r="AB164" s="416"/>
      <c r="AC164" s="416"/>
      <c r="AD164" s="416"/>
      <c r="AE164" s="416"/>
      <c r="AF164" s="416"/>
      <c r="AG164" s="416"/>
      <c r="AH164" s="416"/>
      <c r="AI164" s="416"/>
      <c r="AJ164" s="416"/>
      <c r="AK164" s="416"/>
      <c r="BA164" s="43"/>
      <c r="BD164" s="47"/>
      <c r="BE164" s="47"/>
    </row>
    <row r="165" spans="2:60" s="25" customFormat="1" ht="19.5" customHeight="1" x14ac:dyDescent="0.35">
      <c r="B165" s="30"/>
      <c r="C165" s="416"/>
      <c r="D165" s="416"/>
      <c r="E165" s="416"/>
      <c r="F165" s="416"/>
      <c r="G165" s="416"/>
      <c r="H165" s="416"/>
      <c r="I165" s="416"/>
      <c r="J165" s="416"/>
      <c r="K165" s="416"/>
      <c r="L165" s="416"/>
      <c r="M165" s="416"/>
      <c r="N165" s="416"/>
      <c r="O165" s="416"/>
      <c r="P165" s="416"/>
      <c r="Q165" s="416"/>
      <c r="R165" s="416"/>
      <c r="S165" s="416"/>
      <c r="T165" s="416"/>
      <c r="U165" s="416"/>
      <c r="V165" s="416"/>
      <c r="W165" s="53"/>
      <c r="X165" s="416"/>
      <c r="Y165" s="416"/>
      <c r="Z165" s="416"/>
      <c r="AA165" s="416"/>
      <c r="AB165" s="416"/>
      <c r="AC165" s="416"/>
      <c r="AD165" s="416"/>
      <c r="AE165" s="416"/>
      <c r="AF165" s="416"/>
      <c r="AG165" s="416"/>
      <c r="AH165" s="416"/>
      <c r="AI165" s="416"/>
      <c r="AJ165" s="416"/>
      <c r="AK165" s="416"/>
      <c r="BA165" s="43"/>
      <c r="BD165" s="47"/>
      <c r="BE165" s="47"/>
    </row>
    <row r="166" spans="2:60" s="25" customFormat="1" ht="17.149999999999999" customHeight="1" x14ac:dyDescent="0.35">
      <c r="B166" s="30"/>
      <c r="C166" s="31"/>
      <c r="D166" s="31"/>
      <c r="E166" s="31"/>
      <c r="F166" s="31"/>
      <c r="G166" s="31"/>
      <c r="H166" s="31"/>
      <c r="I166" s="31"/>
      <c r="J166" s="31"/>
      <c r="K166" s="31"/>
      <c r="L166" s="31"/>
      <c r="M166" s="31"/>
      <c r="N166" s="31"/>
      <c r="O166" s="31"/>
      <c r="P166" s="31"/>
      <c r="Q166" s="31"/>
      <c r="R166" s="31"/>
      <c r="S166" s="31"/>
      <c r="T166" s="31"/>
      <c r="U166" s="31"/>
      <c r="V166" s="31"/>
      <c r="W166" s="53"/>
      <c r="X166" s="31"/>
      <c r="Y166" s="31"/>
      <c r="Z166" s="31"/>
      <c r="AA166" s="31"/>
      <c r="AB166" s="31"/>
      <c r="AC166" s="31"/>
      <c r="AD166" s="31"/>
      <c r="AE166" s="31"/>
      <c r="AF166" s="31"/>
      <c r="AG166" s="31"/>
      <c r="AH166" s="31"/>
      <c r="AI166" s="31"/>
      <c r="AJ166" s="31"/>
      <c r="AK166" s="31"/>
      <c r="BA166" s="43"/>
      <c r="BD166" s="47"/>
      <c r="BE166" s="47"/>
    </row>
    <row r="167" spans="2:60" s="25" customFormat="1" ht="17.149999999999999" customHeight="1" x14ac:dyDescent="0.35">
      <c r="B167" s="30"/>
      <c r="C167" s="31"/>
      <c r="D167" s="31"/>
      <c r="E167" s="31"/>
      <c r="F167" s="31"/>
      <c r="G167" s="31"/>
      <c r="H167" s="31"/>
      <c r="I167" s="31"/>
      <c r="J167" s="31"/>
      <c r="K167" s="31"/>
      <c r="L167" s="31"/>
      <c r="M167" s="31"/>
      <c r="N167" s="31"/>
      <c r="O167" s="31"/>
      <c r="P167" s="31"/>
      <c r="Q167" s="31"/>
      <c r="R167" s="31"/>
      <c r="S167" s="31"/>
      <c r="T167" s="31"/>
      <c r="U167" s="31"/>
      <c r="V167" s="31"/>
      <c r="W167" s="53"/>
      <c r="X167" s="31"/>
      <c r="Y167" s="31"/>
      <c r="Z167" s="31"/>
      <c r="AA167" s="31"/>
      <c r="AB167" s="418" t="s">
        <v>29</v>
      </c>
      <c r="AC167" s="40" t="s">
        <v>30</v>
      </c>
      <c r="AF167" s="53"/>
      <c r="AG167" s="53"/>
      <c r="AH167" s="53"/>
      <c r="AI167" s="31"/>
      <c r="AJ167" s="31"/>
      <c r="AK167" s="31"/>
      <c r="BA167" s="43"/>
      <c r="BD167" s="47"/>
      <c r="BE167" s="47"/>
    </row>
    <row r="168" spans="2:60" s="25" customFormat="1" ht="17.149999999999999" customHeight="1" x14ac:dyDescent="0.35">
      <c r="B168" s="30"/>
      <c r="C168" s="418" t="s">
        <v>29</v>
      </c>
      <c r="D168" s="40" t="s">
        <v>30</v>
      </c>
      <c r="E168" s="40"/>
      <c r="F168" s="31"/>
      <c r="G168" s="31"/>
      <c r="H168" s="31"/>
      <c r="I168" s="31"/>
      <c r="J168" s="31"/>
      <c r="K168" s="31"/>
      <c r="L168" s="31"/>
      <c r="M168" s="31"/>
      <c r="N168" s="31"/>
      <c r="O168" s="31"/>
      <c r="P168" s="31"/>
      <c r="Q168" s="31"/>
      <c r="R168" s="31"/>
      <c r="S168" s="31"/>
      <c r="T168" s="31"/>
      <c r="U168" s="418"/>
      <c r="V168" s="40"/>
      <c r="W168" s="53"/>
      <c r="Z168" s="31"/>
      <c r="AA168" s="31"/>
      <c r="AB168" s="46" t="s">
        <v>29</v>
      </c>
      <c r="AC168" s="40" t="s">
        <v>32</v>
      </c>
      <c r="AF168" s="53"/>
      <c r="AG168" s="53"/>
      <c r="AH168" s="53"/>
      <c r="AI168" s="31"/>
      <c r="AJ168" s="31"/>
      <c r="AK168" s="31"/>
      <c r="BA168" s="43"/>
      <c r="BD168" s="47"/>
      <c r="BE168" s="47"/>
    </row>
    <row r="169" spans="2:60" s="25" customFormat="1" ht="17.149999999999999" customHeight="1" x14ac:dyDescent="0.35">
      <c r="B169" s="30"/>
      <c r="C169" s="59" t="s">
        <v>29</v>
      </c>
      <c r="D169" s="40" t="s">
        <v>32</v>
      </c>
      <c r="E169" s="40"/>
      <c r="F169" s="31"/>
      <c r="G169" s="31"/>
      <c r="H169" s="31"/>
      <c r="I169" s="31"/>
      <c r="J169" s="31"/>
      <c r="K169" s="31"/>
      <c r="L169" s="31"/>
      <c r="M169" s="31"/>
      <c r="N169" s="31"/>
      <c r="O169" s="31"/>
      <c r="P169" s="31"/>
      <c r="Q169" s="31"/>
      <c r="R169" s="31"/>
      <c r="S169" s="31"/>
      <c r="T169" s="31"/>
      <c r="U169" s="46"/>
      <c r="V169" s="40"/>
      <c r="W169" s="53"/>
      <c r="Z169" s="31"/>
      <c r="AA169" s="31"/>
      <c r="AB169" s="419" t="s">
        <v>29</v>
      </c>
      <c r="AC169" s="40" t="s">
        <v>33</v>
      </c>
      <c r="AF169" s="53"/>
      <c r="AG169" s="53"/>
      <c r="AH169" s="53"/>
      <c r="AI169" s="31"/>
      <c r="AJ169" s="31"/>
      <c r="AK169" s="31"/>
      <c r="BA169" s="43"/>
      <c r="BD169" s="47"/>
      <c r="BE169" s="47"/>
    </row>
    <row r="170" spans="2:60" s="25" customFormat="1" ht="17.149999999999999" customHeight="1" x14ac:dyDescent="0.35">
      <c r="B170" s="30"/>
      <c r="C170" s="45" t="s">
        <v>29</v>
      </c>
      <c r="D170" s="40" t="s">
        <v>33</v>
      </c>
      <c r="E170" s="40"/>
      <c r="F170" s="31"/>
      <c r="G170" s="31"/>
      <c r="H170" s="31"/>
      <c r="I170" s="31"/>
      <c r="J170" s="31"/>
      <c r="K170" s="31"/>
      <c r="L170" s="31"/>
      <c r="M170" s="31"/>
      <c r="N170" s="31"/>
      <c r="O170" s="31"/>
      <c r="P170" s="31"/>
      <c r="Q170" s="31"/>
      <c r="R170" s="31"/>
      <c r="S170" s="31"/>
      <c r="T170" s="31"/>
      <c r="U170" s="419"/>
      <c r="V170" s="40"/>
      <c r="W170" s="53"/>
      <c r="Z170" s="31"/>
      <c r="AA170" s="31"/>
      <c r="AB170" s="31"/>
      <c r="AC170" s="31"/>
      <c r="AD170" s="31"/>
      <c r="AE170" s="31"/>
      <c r="AF170" s="53"/>
      <c r="AG170" s="53"/>
      <c r="AH170" s="53"/>
      <c r="AI170" s="31"/>
      <c r="AJ170" s="31"/>
      <c r="AK170" s="31"/>
      <c r="BA170" s="43"/>
      <c r="BD170" s="47"/>
      <c r="BE170" s="47"/>
    </row>
    <row r="171" spans="2:60" s="25" customFormat="1" ht="17.149999999999999" customHeight="1" x14ac:dyDescent="0.35">
      <c r="B171" s="30"/>
      <c r="F171" s="31"/>
      <c r="G171" s="31"/>
      <c r="H171" s="31"/>
      <c r="I171" s="31"/>
      <c r="J171" s="31"/>
      <c r="K171" s="31"/>
      <c r="L171" s="31"/>
      <c r="M171" s="31"/>
      <c r="N171" s="31"/>
      <c r="O171" s="31"/>
      <c r="P171" s="31"/>
      <c r="Q171" s="31"/>
      <c r="R171" s="31"/>
      <c r="S171" s="31"/>
      <c r="T171" s="31"/>
      <c r="U171" s="31"/>
      <c r="V171" s="31"/>
      <c r="W171" s="53"/>
      <c r="Z171" s="31"/>
      <c r="AA171" s="31"/>
      <c r="AB171" s="31"/>
      <c r="AC171" s="31"/>
      <c r="AD171" s="31"/>
      <c r="AE171" s="31"/>
      <c r="AF171" s="31"/>
      <c r="AG171" s="31"/>
      <c r="AH171" s="31"/>
      <c r="AI171" s="31"/>
      <c r="AJ171" s="31"/>
      <c r="AK171" s="31"/>
      <c r="BA171" s="43"/>
      <c r="BD171" s="47"/>
      <c r="BE171" s="47"/>
    </row>
    <row r="172" spans="2:60" s="25" customFormat="1" ht="17.149999999999999" customHeight="1" x14ac:dyDescent="0.35">
      <c r="B172" s="30"/>
      <c r="D172" s="31"/>
      <c r="E172" s="31"/>
      <c r="F172" s="31"/>
      <c r="G172" s="31"/>
      <c r="H172" s="31"/>
      <c r="I172" s="31"/>
      <c r="J172" s="31"/>
      <c r="K172" s="31"/>
      <c r="L172" s="31"/>
      <c r="M172" s="31"/>
      <c r="N172" s="31"/>
      <c r="O172" s="31"/>
      <c r="P172" s="31"/>
      <c r="Q172" s="31"/>
      <c r="R172" s="31"/>
      <c r="S172" s="31"/>
      <c r="T172" s="31"/>
      <c r="U172" s="31"/>
      <c r="V172" s="31"/>
      <c r="W172" s="53"/>
      <c r="Z172" s="31"/>
      <c r="AA172" s="31"/>
      <c r="AB172" s="31"/>
      <c r="AC172" s="31"/>
      <c r="AD172" s="31"/>
      <c r="AE172" s="31"/>
      <c r="AF172" s="31"/>
      <c r="AG172" s="31"/>
      <c r="AH172" s="31"/>
      <c r="AI172" s="31"/>
      <c r="AJ172" s="31"/>
      <c r="AK172" s="31"/>
      <c r="BA172" s="43"/>
      <c r="BD172" s="47"/>
      <c r="BE172" s="47"/>
    </row>
    <row r="173" spans="2:60" s="25" customFormat="1" ht="17.149999999999999" customHeight="1" x14ac:dyDescent="0.35">
      <c r="B173" s="30"/>
      <c r="C173" s="31"/>
      <c r="D173" s="31"/>
      <c r="E173" s="31"/>
      <c r="F173" s="31"/>
      <c r="G173" s="31"/>
      <c r="H173" s="31"/>
      <c r="I173" s="31"/>
      <c r="J173" s="31"/>
      <c r="K173" s="31"/>
      <c r="L173" s="31"/>
      <c r="M173" s="31"/>
      <c r="N173" s="31"/>
      <c r="O173" s="31"/>
      <c r="P173" s="31"/>
      <c r="Q173" s="31"/>
      <c r="R173" s="31"/>
      <c r="S173" s="31"/>
      <c r="T173" s="31"/>
      <c r="U173" s="31"/>
      <c r="V173" s="31"/>
      <c r="W173" s="53"/>
      <c r="X173" s="31"/>
      <c r="Y173" s="31"/>
      <c r="Z173" s="31"/>
      <c r="AA173" s="31"/>
      <c r="AB173" s="31"/>
      <c r="AC173" s="31"/>
      <c r="AD173" s="31"/>
      <c r="AE173" s="31"/>
      <c r="AF173" s="31"/>
      <c r="AG173" s="31"/>
      <c r="AH173" s="31"/>
      <c r="AI173" s="31"/>
      <c r="AJ173" s="31"/>
      <c r="AK173" s="31"/>
      <c r="BA173" s="43"/>
      <c r="BD173" s="47"/>
      <c r="BE173" s="47"/>
    </row>
    <row r="174" spans="2:60" s="25" customFormat="1" ht="17.149999999999999" customHeight="1" x14ac:dyDescent="0.35">
      <c r="B174" s="30"/>
      <c r="C174" s="31"/>
      <c r="D174" s="31"/>
      <c r="E174" s="31"/>
      <c r="F174" s="31"/>
      <c r="G174" s="31"/>
      <c r="H174" s="31"/>
      <c r="I174" s="31"/>
      <c r="J174" s="31"/>
      <c r="K174" s="31"/>
      <c r="L174" s="31"/>
      <c r="M174" s="31"/>
      <c r="N174" s="31"/>
      <c r="O174" s="31"/>
      <c r="P174" s="31"/>
      <c r="Q174" s="31"/>
      <c r="R174" s="31"/>
      <c r="S174" s="31"/>
      <c r="T174" s="31"/>
      <c r="U174" s="31"/>
      <c r="V174" s="31"/>
      <c r="W174" s="53"/>
      <c r="X174" s="31"/>
      <c r="Y174" s="31"/>
      <c r="Z174" s="31"/>
      <c r="AA174" s="31"/>
      <c r="AB174" s="31"/>
      <c r="AC174" s="31"/>
      <c r="AD174" s="31"/>
      <c r="AE174" s="31"/>
      <c r="AF174" s="31"/>
      <c r="AG174" s="31"/>
      <c r="AH174" s="31"/>
      <c r="AI174" s="31"/>
      <c r="AJ174" s="31"/>
      <c r="AK174" s="31"/>
      <c r="BA174" s="43"/>
      <c r="BD174" s="47"/>
      <c r="BE174" s="47"/>
    </row>
    <row r="175" spans="2:60" s="25" customFormat="1" ht="17.149999999999999" customHeight="1" x14ac:dyDescent="0.35">
      <c r="B175" s="30"/>
      <c r="C175" s="31"/>
      <c r="D175" s="31"/>
      <c r="E175" s="31"/>
      <c r="F175" s="31"/>
      <c r="G175" s="31"/>
      <c r="H175" s="31"/>
      <c r="I175" s="31"/>
      <c r="J175" s="31"/>
      <c r="K175" s="31"/>
      <c r="L175" s="31"/>
      <c r="M175" s="31"/>
      <c r="N175" s="31"/>
      <c r="O175" s="31"/>
      <c r="P175" s="31"/>
      <c r="Q175" s="31"/>
      <c r="R175" s="31"/>
      <c r="S175" s="31"/>
      <c r="T175" s="31"/>
      <c r="U175" s="31"/>
      <c r="V175" s="31"/>
      <c r="W175" s="53"/>
      <c r="X175" s="31"/>
      <c r="Y175" s="31"/>
      <c r="Z175" s="31"/>
      <c r="AA175" s="31"/>
      <c r="AB175" s="31"/>
      <c r="AC175" s="31"/>
      <c r="AD175" s="31"/>
      <c r="AE175" s="31"/>
      <c r="AF175" s="31"/>
      <c r="AG175" s="31"/>
      <c r="AH175" s="31"/>
      <c r="AI175" s="31"/>
      <c r="AJ175" s="31"/>
      <c r="AK175" s="31"/>
      <c r="BA175" s="43"/>
      <c r="BD175" s="47"/>
      <c r="BE175" s="47"/>
    </row>
    <row r="176" spans="2:60" s="25" customFormat="1" ht="17.149999999999999" customHeight="1" x14ac:dyDescent="0.35">
      <c r="B176" s="30"/>
      <c r="C176" s="31"/>
      <c r="D176" s="31"/>
      <c r="E176" s="31"/>
      <c r="F176" s="31"/>
      <c r="G176" s="31"/>
      <c r="H176" s="31"/>
      <c r="I176" s="31"/>
      <c r="J176" s="31"/>
      <c r="K176" s="31"/>
      <c r="L176" s="31"/>
      <c r="M176" s="31"/>
      <c r="N176" s="31"/>
      <c r="O176" s="31"/>
      <c r="P176" s="31"/>
      <c r="Q176" s="31"/>
      <c r="R176" s="31"/>
      <c r="S176" s="31"/>
      <c r="T176" s="31"/>
      <c r="U176" s="31"/>
      <c r="V176" s="31"/>
      <c r="W176" s="53"/>
      <c r="X176" s="31"/>
      <c r="Y176" s="31"/>
      <c r="Z176" s="31"/>
      <c r="AA176" s="31"/>
      <c r="AB176" s="31"/>
      <c r="AC176" s="31"/>
      <c r="AD176" s="31"/>
      <c r="AE176" s="31"/>
      <c r="AF176" s="31"/>
      <c r="AG176" s="31"/>
      <c r="AH176" s="31"/>
      <c r="AI176" s="31"/>
      <c r="AJ176" s="31"/>
      <c r="AK176" s="31"/>
      <c r="BA176" s="43"/>
      <c r="BD176" s="47"/>
      <c r="BE176" s="47"/>
    </row>
    <row r="177" spans="2:57" s="25" customFormat="1" ht="17.149999999999999" customHeight="1" x14ac:dyDescent="0.35">
      <c r="B177" s="30"/>
      <c r="C177" s="31"/>
      <c r="D177" s="31"/>
      <c r="E177" s="31"/>
      <c r="F177" s="31"/>
      <c r="G177" s="31"/>
      <c r="H177" s="31"/>
      <c r="I177" s="31"/>
      <c r="J177" s="31"/>
      <c r="K177" s="31"/>
      <c r="L177" s="31"/>
      <c r="M177" s="31"/>
      <c r="N177" s="31"/>
      <c r="O177" s="31"/>
      <c r="P177" s="31"/>
      <c r="Q177" s="31"/>
      <c r="R177" s="31"/>
      <c r="S177" s="31"/>
      <c r="T177" s="31"/>
      <c r="U177" s="31"/>
      <c r="V177" s="31"/>
      <c r="W177" s="53"/>
      <c r="X177" s="31"/>
      <c r="Y177" s="31"/>
      <c r="Z177" s="31"/>
      <c r="AA177" s="31"/>
      <c r="AB177" s="31"/>
      <c r="AC177" s="31"/>
      <c r="AD177" s="31"/>
      <c r="AE177" s="31"/>
      <c r="AF177" s="31"/>
      <c r="AG177" s="31"/>
      <c r="AH177" s="31"/>
      <c r="AI177" s="31"/>
      <c r="AJ177" s="31"/>
      <c r="AK177" s="31"/>
      <c r="BA177" s="43"/>
      <c r="BD177" s="47"/>
      <c r="BE177" s="47"/>
    </row>
    <row r="178" spans="2:57" s="25" customFormat="1" ht="17.149999999999999" customHeight="1" x14ac:dyDescent="0.35">
      <c r="B178" s="30"/>
      <c r="C178" s="31"/>
      <c r="D178" s="31"/>
      <c r="E178" s="31"/>
      <c r="F178" s="31"/>
      <c r="G178" s="31"/>
      <c r="H178" s="31"/>
      <c r="I178" s="31"/>
      <c r="J178" s="31"/>
      <c r="K178" s="31"/>
      <c r="L178" s="31"/>
      <c r="M178" s="31"/>
      <c r="N178" s="31"/>
      <c r="O178" s="31"/>
      <c r="P178" s="31"/>
      <c r="Q178" s="31"/>
      <c r="R178" s="31"/>
      <c r="S178" s="31"/>
      <c r="T178" s="31"/>
      <c r="U178" s="31"/>
      <c r="V178" s="31"/>
      <c r="W178" s="53"/>
      <c r="X178" s="31"/>
      <c r="Y178" s="31"/>
      <c r="Z178" s="31"/>
      <c r="AA178" s="31"/>
      <c r="AB178" s="31"/>
      <c r="AC178" s="31"/>
      <c r="AD178" s="31"/>
      <c r="AE178" s="31"/>
      <c r="AF178" s="31"/>
      <c r="AG178" s="31"/>
      <c r="AH178" s="31"/>
      <c r="AI178" s="31"/>
      <c r="AJ178" s="31"/>
      <c r="AK178" s="31"/>
      <c r="BA178" s="43"/>
      <c r="BD178" s="47"/>
      <c r="BE178" s="47"/>
    </row>
    <row r="179" spans="2:57" s="424" customFormat="1" ht="23.25" customHeight="1" x14ac:dyDescent="0.35">
      <c r="B179" s="30"/>
      <c r="C179" s="498" t="s">
        <v>160</v>
      </c>
      <c r="D179" s="498"/>
      <c r="E179" s="498"/>
      <c r="F179" s="498"/>
      <c r="G179" s="498"/>
      <c r="H179" s="498"/>
      <c r="I179" s="498"/>
      <c r="J179" s="498"/>
      <c r="K179" s="498"/>
      <c r="L179" s="498"/>
      <c r="M179" s="498"/>
      <c r="N179" s="498"/>
      <c r="O179" s="498"/>
      <c r="P179" s="498"/>
      <c r="Q179" s="498"/>
      <c r="R179" s="498"/>
      <c r="S179" s="498"/>
      <c r="T179" s="498"/>
      <c r="U179" s="498"/>
      <c r="V179" s="498"/>
      <c r="W179" s="498"/>
      <c r="X179" s="498"/>
      <c r="Y179" s="498"/>
      <c r="Z179" s="498"/>
      <c r="AA179" s="422"/>
      <c r="AB179" s="498" t="s">
        <v>160</v>
      </c>
      <c r="AC179" s="498"/>
      <c r="AD179" s="498"/>
      <c r="AE179" s="498"/>
      <c r="AF179" s="498"/>
      <c r="AG179" s="498"/>
      <c r="AH179" s="498"/>
      <c r="AI179" s="498"/>
      <c r="AJ179" s="498"/>
      <c r="AK179" s="498"/>
      <c r="AL179" s="498"/>
      <c r="AM179" s="498"/>
      <c r="AN179" s="498"/>
      <c r="AO179" s="498"/>
      <c r="AP179" s="498"/>
      <c r="AQ179" s="498"/>
      <c r="AR179" s="498"/>
      <c r="AS179" s="498"/>
      <c r="AT179" s="498"/>
      <c r="AU179" s="498"/>
      <c r="AV179" s="498"/>
      <c r="AW179" s="498"/>
      <c r="AX179" s="498"/>
      <c r="AY179" s="498"/>
      <c r="AZ179" s="498"/>
      <c r="BA179" s="421"/>
      <c r="BB179" s="422"/>
      <c r="BC179" s="422"/>
      <c r="BD179" s="423"/>
      <c r="BE179" s="423"/>
    </row>
    <row r="180" spans="2:57" s="25" customFormat="1" ht="17.149999999999999" customHeight="1" x14ac:dyDescent="0.35">
      <c r="B180" s="30"/>
      <c r="C180" s="31"/>
      <c r="D180" s="31"/>
      <c r="E180" s="31"/>
      <c r="F180" s="31"/>
      <c r="G180" s="31"/>
      <c r="H180" s="31"/>
      <c r="I180" s="31"/>
      <c r="J180" s="31"/>
      <c r="K180" s="31"/>
      <c r="L180" s="31"/>
      <c r="M180" s="31"/>
      <c r="N180" s="31"/>
      <c r="O180" s="31"/>
      <c r="P180" s="31"/>
      <c r="Q180" s="31"/>
      <c r="R180" s="31"/>
      <c r="S180" s="31"/>
      <c r="T180" s="31"/>
      <c r="U180" s="31"/>
      <c r="V180" s="31"/>
      <c r="W180" s="53"/>
      <c r="X180" s="31"/>
      <c r="Y180" s="31"/>
      <c r="Z180" s="31"/>
      <c r="AA180" s="31"/>
      <c r="AB180" s="31"/>
      <c r="AC180" s="31"/>
      <c r="AD180" s="31"/>
      <c r="AE180" s="31"/>
      <c r="AF180" s="31"/>
      <c r="AG180" s="31"/>
      <c r="AH180" s="31"/>
      <c r="AI180" s="31"/>
      <c r="AJ180" s="31"/>
      <c r="AK180" s="31"/>
      <c r="BA180" s="43"/>
      <c r="BD180" s="47"/>
      <c r="BE180" s="47"/>
    </row>
    <row r="181" spans="2:57" s="25" customFormat="1" ht="17.149999999999999" customHeight="1" x14ac:dyDescent="0.35">
      <c r="B181" s="60"/>
      <c r="C181" s="31"/>
      <c r="D181" s="31"/>
      <c r="E181" s="31"/>
      <c r="F181" s="31"/>
      <c r="G181" s="31"/>
      <c r="H181" s="31"/>
      <c r="I181" s="31"/>
      <c r="J181" s="31"/>
      <c r="K181" s="31"/>
      <c r="L181" s="31"/>
      <c r="M181" s="31"/>
      <c r="N181" s="31"/>
      <c r="O181" s="31"/>
      <c r="P181" s="31"/>
      <c r="Q181" s="31"/>
      <c r="R181" s="31"/>
      <c r="S181" s="31"/>
      <c r="T181" s="31"/>
      <c r="U181" s="31"/>
      <c r="V181" s="31"/>
      <c r="W181" s="53"/>
      <c r="X181" s="31"/>
      <c r="Y181" s="31"/>
      <c r="Z181" s="31"/>
      <c r="AA181" s="31"/>
      <c r="AB181" s="31"/>
      <c r="AC181" s="31"/>
      <c r="AD181" s="31"/>
      <c r="AE181" s="31"/>
      <c r="AF181" s="31"/>
      <c r="AG181" s="31"/>
      <c r="AH181" s="31"/>
      <c r="AI181" s="31"/>
      <c r="AJ181" s="31"/>
      <c r="AK181" s="31"/>
      <c r="BA181" s="43"/>
      <c r="BD181" s="47"/>
      <c r="BE181" s="47"/>
    </row>
    <row r="182" spans="2:57" s="25" customFormat="1" ht="17.149999999999999" customHeight="1" x14ac:dyDescent="0.35">
      <c r="B182" s="60"/>
      <c r="C182" s="31"/>
      <c r="D182" s="31"/>
      <c r="E182" s="31"/>
      <c r="F182" s="31"/>
      <c r="G182" s="31"/>
      <c r="H182" s="31"/>
      <c r="I182" s="31"/>
      <c r="J182" s="31"/>
      <c r="K182" s="31"/>
      <c r="L182" s="31"/>
      <c r="M182" s="31"/>
      <c r="N182" s="31"/>
      <c r="O182" s="31"/>
      <c r="P182" s="31"/>
      <c r="Q182" s="31"/>
      <c r="R182" s="31"/>
      <c r="S182" s="31"/>
      <c r="T182" s="31"/>
      <c r="U182" s="31"/>
      <c r="V182" s="31"/>
      <c r="W182" s="53"/>
      <c r="X182" s="31"/>
      <c r="Y182" s="31"/>
      <c r="Z182" s="31"/>
      <c r="AA182" s="31"/>
      <c r="AB182" s="31"/>
      <c r="AC182" s="31"/>
      <c r="AD182" s="31"/>
      <c r="AE182" s="31"/>
      <c r="AF182" s="31"/>
      <c r="AG182" s="31"/>
      <c r="AH182" s="31"/>
      <c r="AI182" s="31"/>
      <c r="AJ182" s="31"/>
      <c r="AK182" s="31"/>
      <c r="BA182" s="43"/>
      <c r="BD182" s="47"/>
      <c r="BE182" s="47"/>
    </row>
    <row r="183" spans="2:57" s="25" customFormat="1" ht="17.149999999999999" customHeight="1" x14ac:dyDescent="0.35">
      <c r="B183" s="60"/>
      <c r="C183" s="31"/>
      <c r="D183" s="31"/>
      <c r="E183" s="31"/>
      <c r="F183" s="31"/>
      <c r="G183" s="31"/>
      <c r="H183" s="31"/>
      <c r="I183" s="31"/>
      <c r="J183" s="31"/>
      <c r="K183" s="31"/>
      <c r="L183" s="31"/>
      <c r="M183" s="31"/>
      <c r="N183" s="31"/>
      <c r="O183" s="31"/>
      <c r="P183" s="31"/>
      <c r="Q183" s="31"/>
      <c r="R183" s="31"/>
      <c r="S183" s="31"/>
      <c r="T183" s="31"/>
      <c r="U183" s="31"/>
      <c r="V183" s="31"/>
      <c r="W183" s="53"/>
      <c r="X183" s="31"/>
      <c r="Y183" s="31"/>
      <c r="Z183" s="31"/>
      <c r="AA183" s="31"/>
      <c r="AB183" s="31"/>
      <c r="AC183" s="31"/>
      <c r="AD183" s="31"/>
      <c r="AE183" s="31"/>
      <c r="AF183" s="31"/>
      <c r="AG183" s="31"/>
      <c r="AH183" s="31"/>
      <c r="AI183" s="31"/>
      <c r="AJ183" s="31"/>
      <c r="AK183" s="31"/>
      <c r="BA183" s="43"/>
      <c r="BD183" s="47"/>
      <c r="BE183" s="47"/>
    </row>
    <row r="184" spans="2:57" s="25" customFormat="1" ht="17.149999999999999" customHeight="1" x14ac:dyDescent="0.35">
      <c r="B184" s="60"/>
      <c r="C184" s="31"/>
      <c r="D184" s="31"/>
      <c r="E184" s="31"/>
      <c r="F184" s="31"/>
      <c r="G184" s="31"/>
      <c r="H184" s="31"/>
      <c r="I184" s="31"/>
      <c r="J184" s="31"/>
      <c r="K184" s="31"/>
      <c r="L184" s="31"/>
      <c r="M184" s="31"/>
      <c r="N184" s="31"/>
      <c r="O184" s="31"/>
      <c r="P184" s="31"/>
      <c r="Q184" s="31"/>
      <c r="R184" s="31"/>
      <c r="S184" s="31"/>
      <c r="T184" s="31"/>
      <c r="U184" s="31"/>
      <c r="V184" s="31"/>
      <c r="W184" s="53"/>
      <c r="X184" s="31"/>
      <c r="Y184" s="31"/>
      <c r="Z184" s="31"/>
      <c r="AA184" s="31"/>
      <c r="AB184" s="31"/>
      <c r="AC184" s="31"/>
      <c r="AD184" s="31"/>
      <c r="AE184" s="31"/>
      <c r="AF184" s="31"/>
      <c r="AG184" s="31"/>
      <c r="AH184" s="31"/>
      <c r="AI184" s="31"/>
      <c r="AJ184" s="31"/>
      <c r="AK184" s="31"/>
      <c r="BA184" s="43"/>
      <c r="BD184" s="47"/>
      <c r="BE184" s="47"/>
    </row>
    <row r="185" spans="2:57" s="25" customFormat="1" ht="17.149999999999999" customHeight="1" x14ac:dyDescent="0.35">
      <c r="B185" s="60"/>
      <c r="C185" s="31"/>
      <c r="D185" s="31"/>
      <c r="E185" s="31"/>
      <c r="F185" s="31"/>
      <c r="G185" s="31"/>
      <c r="H185" s="31"/>
      <c r="I185" s="31"/>
      <c r="J185" s="31"/>
      <c r="K185" s="31"/>
      <c r="L185" s="31"/>
      <c r="M185" s="31"/>
      <c r="N185" s="31"/>
      <c r="O185" s="31"/>
      <c r="P185" s="31"/>
      <c r="Q185" s="31"/>
      <c r="R185" s="31"/>
      <c r="S185" s="31"/>
      <c r="T185" s="31"/>
      <c r="U185" s="31"/>
      <c r="V185" s="31"/>
      <c r="W185" s="53"/>
      <c r="X185" s="31"/>
      <c r="Y185" s="31"/>
      <c r="Z185" s="31"/>
      <c r="AA185" s="31"/>
      <c r="AB185" s="31"/>
      <c r="AC185" s="31"/>
      <c r="AD185" s="31"/>
      <c r="AE185" s="31"/>
      <c r="AF185" s="31"/>
      <c r="AG185" s="31"/>
      <c r="AH185" s="31"/>
      <c r="AI185" s="31"/>
      <c r="AJ185" s="31"/>
      <c r="AK185" s="31"/>
      <c r="BA185" s="43"/>
      <c r="BD185" s="47"/>
      <c r="BE185" s="47"/>
    </row>
    <row r="186" spans="2:57" s="25" customFormat="1" ht="17.149999999999999" customHeight="1" x14ac:dyDescent="0.35">
      <c r="B186" s="60"/>
      <c r="C186" s="31"/>
      <c r="D186" s="31"/>
      <c r="F186" s="31"/>
      <c r="G186" s="31"/>
      <c r="H186" s="31"/>
      <c r="I186" s="31"/>
      <c r="J186" s="31"/>
      <c r="K186" s="31"/>
      <c r="L186" s="31"/>
      <c r="M186" s="31"/>
      <c r="N186" s="31"/>
      <c r="O186" s="31"/>
      <c r="P186" s="31"/>
      <c r="Q186" s="31"/>
      <c r="R186" s="31"/>
      <c r="S186" s="31"/>
      <c r="T186" s="31"/>
      <c r="U186" s="31"/>
      <c r="V186" s="31"/>
      <c r="W186" s="53"/>
      <c r="X186" s="31"/>
      <c r="Y186" s="31"/>
      <c r="Z186" s="31"/>
      <c r="AA186" s="31"/>
      <c r="AB186" s="31"/>
      <c r="AC186" s="31"/>
      <c r="AI186" s="31"/>
      <c r="AJ186" s="31"/>
      <c r="AK186" s="31"/>
      <c r="BA186" s="43"/>
      <c r="BD186" s="47"/>
      <c r="BE186" s="47"/>
    </row>
    <row r="187" spans="2:57" s="25" customFormat="1" ht="17.149999999999999" customHeight="1" x14ac:dyDescent="0.35">
      <c r="B187" s="60"/>
      <c r="C187" s="31"/>
      <c r="D187" s="31"/>
      <c r="E187" s="31"/>
      <c r="F187" s="31"/>
      <c r="G187" s="31"/>
      <c r="H187" s="31"/>
      <c r="I187" s="31"/>
      <c r="J187" s="31"/>
      <c r="K187" s="31"/>
      <c r="L187" s="31"/>
      <c r="M187" s="31"/>
      <c r="N187" s="31"/>
      <c r="O187" s="31"/>
      <c r="P187" s="31"/>
      <c r="Q187" s="31"/>
      <c r="R187" s="31"/>
      <c r="S187" s="31"/>
      <c r="T187" s="31"/>
      <c r="U187" s="31"/>
      <c r="V187" s="31"/>
      <c r="W187" s="53"/>
      <c r="X187" s="31"/>
      <c r="Y187" s="31"/>
      <c r="Z187" s="31"/>
      <c r="AA187" s="31"/>
      <c r="AB187" s="418" t="s">
        <v>29</v>
      </c>
      <c r="AC187" s="40" t="s">
        <v>30</v>
      </c>
      <c r="AF187" s="53"/>
      <c r="AG187" s="53"/>
      <c r="AH187" s="53"/>
      <c r="AI187" s="31"/>
      <c r="AJ187" s="31"/>
      <c r="AK187" s="31"/>
      <c r="BA187" s="43"/>
      <c r="BD187" s="47"/>
      <c r="BE187" s="47"/>
    </row>
    <row r="188" spans="2:57" s="25" customFormat="1" ht="17.149999999999999" customHeight="1" x14ac:dyDescent="0.35">
      <c r="B188" s="60"/>
      <c r="C188" s="418" t="s">
        <v>29</v>
      </c>
      <c r="D188" s="40" t="s">
        <v>30</v>
      </c>
      <c r="E188" s="40"/>
      <c r="F188" s="31"/>
      <c r="G188" s="31"/>
      <c r="H188" s="31"/>
      <c r="I188" s="31"/>
      <c r="J188" s="31"/>
      <c r="K188" s="31"/>
      <c r="L188" s="31"/>
      <c r="M188" s="31"/>
      <c r="N188" s="31"/>
      <c r="O188" s="31"/>
      <c r="P188" s="31"/>
      <c r="Q188" s="31"/>
      <c r="R188" s="31"/>
      <c r="S188" s="31"/>
      <c r="T188" s="31"/>
      <c r="Z188" s="31"/>
      <c r="AA188" s="31"/>
      <c r="AB188" s="46" t="s">
        <v>29</v>
      </c>
      <c r="AC188" s="40" t="s">
        <v>32</v>
      </c>
      <c r="AF188" s="53"/>
      <c r="AG188" s="53"/>
      <c r="AH188" s="53"/>
      <c r="AI188" s="31"/>
      <c r="AJ188" s="31"/>
      <c r="AK188" s="31"/>
      <c r="BA188" s="43"/>
      <c r="BD188" s="47"/>
      <c r="BE188" s="47"/>
    </row>
    <row r="189" spans="2:57" s="25" customFormat="1" ht="17.149999999999999" customHeight="1" x14ac:dyDescent="0.35">
      <c r="B189" s="60"/>
      <c r="C189" s="59" t="s">
        <v>29</v>
      </c>
      <c r="D189" s="40" t="s">
        <v>32</v>
      </c>
      <c r="E189" s="40"/>
      <c r="F189" s="31"/>
      <c r="G189" s="31"/>
      <c r="H189" s="31"/>
      <c r="I189" s="31"/>
      <c r="J189" s="31"/>
      <c r="K189" s="31"/>
      <c r="L189" s="31"/>
      <c r="M189" s="31"/>
      <c r="N189" s="31"/>
      <c r="O189" s="31"/>
      <c r="P189" s="31"/>
      <c r="Q189" s="31"/>
      <c r="R189" s="31"/>
      <c r="S189" s="31"/>
      <c r="T189" s="31"/>
      <c r="Z189" s="31"/>
      <c r="AA189" s="31"/>
      <c r="AB189" s="419" t="s">
        <v>29</v>
      </c>
      <c r="AC189" s="40" t="s">
        <v>33</v>
      </c>
      <c r="AF189" s="53"/>
      <c r="AG189" s="53"/>
      <c r="AH189" s="53"/>
      <c r="AI189" s="31"/>
      <c r="AJ189" s="31"/>
      <c r="AK189" s="31"/>
      <c r="BA189" s="43"/>
      <c r="BD189" s="47"/>
      <c r="BE189" s="47"/>
    </row>
    <row r="190" spans="2:57" ht="17.149999999999999" customHeight="1" x14ac:dyDescent="0.35">
      <c r="B190" s="60"/>
      <c r="C190" s="45" t="s">
        <v>29</v>
      </c>
      <c r="D190" s="40" t="s">
        <v>33</v>
      </c>
      <c r="E190" s="40"/>
      <c r="F190" s="31"/>
      <c r="G190" s="31"/>
      <c r="H190" s="31"/>
      <c r="I190" s="31"/>
      <c r="J190" s="31"/>
      <c r="K190" s="31"/>
      <c r="L190" s="31"/>
      <c r="M190" s="31"/>
      <c r="N190" s="31"/>
      <c r="O190" s="31"/>
      <c r="P190" s="31"/>
      <c r="Q190" s="31"/>
      <c r="R190" s="31"/>
      <c r="S190" s="31"/>
      <c r="T190" s="31"/>
      <c r="Z190" s="31"/>
      <c r="AA190" s="31"/>
      <c r="AB190" s="31"/>
      <c r="AC190" s="31"/>
      <c r="AI190" s="31"/>
      <c r="AJ190" s="31"/>
      <c r="AK190" s="31"/>
      <c r="AM190" s="25"/>
      <c r="AN190" s="25"/>
      <c r="AO190" s="25"/>
      <c r="AP190" s="25"/>
      <c r="AQ190" s="25"/>
      <c r="AR190" s="25"/>
      <c r="AS190" s="25"/>
      <c r="AT190" s="25"/>
      <c r="AU190" s="25"/>
      <c r="BA190" s="55"/>
      <c r="BD190" s="47"/>
      <c r="BE190" s="47"/>
    </row>
    <row r="191" spans="2:57" ht="17.149999999999999" customHeight="1" x14ac:dyDescent="0.35">
      <c r="B191" s="61"/>
      <c r="F191" s="31"/>
      <c r="G191" s="31"/>
      <c r="H191" s="31"/>
      <c r="I191" s="31"/>
      <c r="J191" s="31"/>
      <c r="K191" s="31"/>
      <c r="L191" s="31"/>
      <c r="M191" s="31"/>
      <c r="N191" s="31"/>
      <c r="O191" s="31"/>
      <c r="P191" s="31"/>
      <c r="Q191" s="31"/>
      <c r="R191" s="31"/>
      <c r="S191" s="31"/>
      <c r="T191" s="31"/>
      <c r="Z191" s="31"/>
      <c r="AA191" s="31"/>
      <c r="AB191" s="31"/>
      <c r="AC191" s="31"/>
      <c r="AD191" s="31"/>
      <c r="AE191" s="31"/>
      <c r="AF191" s="31"/>
      <c r="AG191" s="31"/>
      <c r="AH191" s="31"/>
      <c r="AI191" s="31"/>
      <c r="AJ191" s="31"/>
      <c r="AK191" s="31"/>
      <c r="BA191" s="55"/>
      <c r="BD191" s="47"/>
      <c r="BE191" s="47"/>
    </row>
    <row r="192" spans="2:57" ht="17.149999999999999" customHeight="1" x14ac:dyDescent="0.35">
      <c r="B192" s="61"/>
      <c r="F192" s="31"/>
      <c r="G192" s="31"/>
      <c r="H192" s="31"/>
      <c r="I192" s="31"/>
      <c r="J192" s="31"/>
      <c r="K192" s="31"/>
      <c r="L192" s="31"/>
      <c r="M192" s="31"/>
      <c r="N192" s="31"/>
      <c r="O192" s="31"/>
      <c r="P192" s="31"/>
      <c r="Q192" s="31"/>
      <c r="R192" s="31"/>
      <c r="S192" s="31"/>
      <c r="T192" s="31"/>
      <c r="U192" s="31"/>
      <c r="V192" s="31"/>
      <c r="Z192" s="31"/>
      <c r="AA192" s="31"/>
      <c r="AB192" s="31"/>
      <c r="AC192" s="31"/>
      <c r="AD192" s="31"/>
      <c r="AE192" s="31"/>
      <c r="AF192" s="31"/>
      <c r="AG192" s="31"/>
      <c r="AH192" s="31"/>
      <c r="AI192" s="31"/>
      <c r="AJ192" s="31"/>
      <c r="AK192" s="31"/>
      <c r="BA192" s="55"/>
      <c r="BD192" s="47"/>
      <c r="BE192" s="47"/>
    </row>
    <row r="193" spans="1:63" ht="17.149999999999999" customHeight="1" x14ac:dyDescent="0.35">
      <c r="B193" s="60"/>
      <c r="C193" s="31"/>
      <c r="D193" s="31"/>
      <c r="E193" s="31"/>
      <c r="F193" s="31"/>
      <c r="G193" s="31"/>
      <c r="H193" s="31"/>
      <c r="I193" s="31"/>
      <c r="J193" s="31"/>
      <c r="K193" s="31"/>
      <c r="L193" s="31"/>
      <c r="M193" s="31"/>
      <c r="N193" s="31"/>
      <c r="O193" s="31"/>
      <c r="P193" s="31"/>
      <c r="Q193" s="31"/>
      <c r="R193" s="31"/>
      <c r="S193" s="31"/>
      <c r="T193" s="31"/>
      <c r="U193" s="31"/>
      <c r="V193" s="31"/>
      <c r="X193" s="31"/>
      <c r="Y193" s="31"/>
      <c r="Z193" s="31"/>
      <c r="AA193" s="31"/>
      <c r="AB193" s="31"/>
      <c r="AC193" s="31"/>
      <c r="AD193" s="31"/>
      <c r="AE193" s="31"/>
      <c r="AF193" s="31"/>
      <c r="AG193" s="31"/>
      <c r="AH193" s="31"/>
      <c r="AI193" s="31"/>
      <c r="AJ193" s="31"/>
      <c r="AK193" s="31"/>
      <c r="BA193" s="55"/>
      <c r="BD193" s="47"/>
      <c r="BE193" s="47"/>
    </row>
    <row r="194" spans="1:63" ht="17.149999999999999" customHeight="1" x14ac:dyDescent="0.35">
      <c r="B194" s="60"/>
      <c r="C194" s="31"/>
      <c r="D194" s="31"/>
      <c r="E194" s="31"/>
      <c r="F194" s="31"/>
      <c r="G194" s="31"/>
      <c r="H194" s="31"/>
      <c r="I194" s="31"/>
      <c r="J194" s="31"/>
      <c r="K194" s="31"/>
      <c r="L194" s="31"/>
      <c r="M194" s="31"/>
      <c r="N194" s="31"/>
      <c r="O194" s="31"/>
      <c r="P194" s="31"/>
      <c r="Q194" s="31"/>
      <c r="R194" s="31"/>
      <c r="S194" s="31"/>
      <c r="T194" s="31"/>
      <c r="U194" s="31"/>
      <c r="V194" s="31"/>
      <c r="X194" s="31"/>
      <c r="Y194" s="31"/>
      <c r="Z194" s="31"/>
      <c r="AA194" s="31"/>
      <c r="AB194" s="31"/>
      <c r="AC194" s="31"/>
      <c r="AD194" s="31"/>
      <c r="AE194" s="31"/>
      <c r="AF194" s="31"/>
      <c r="AG194" s="31"/>
      <c r="AH194" s="31"/>
      <c r="AI194" s="31"/>
      <c r="AJ194" s="31"/>
      <c r="AK194" s="31"/>
      <c r="BA194" s="55"/>
      <c r="BD194" s="47"/>
      <c r="BE194" s="47"/>
      <c r="BF194" s="25"/>
    </row>
    <row r="195" spans="1:63" ht="17.149999999999999" customHeight="1" x14ac:dyDescent="0.35">
      <c r="B195" s="60"/>
      <c r="C195" s="31"/>
      <c r="D195" s="31"/>
      <c r="E195" s="31"/>
      <c r="F195" s="31"/>
      <c r="G195" s="31"/>
      <c r="H195" s="31"/>
      <c r="I195" s="31"/>
      <c r="J195" s="31"/>
      <c r="K195" s="31"/>
      <c r="L195" s="31"/>
      <c r="M195" s="31"/>
      <c r="N195" s="31"/>
      <c r="O195" s="31"/>
      <c r="P195" s="31"/>
      <c r="Q195" s="31"/>
      <c r="R195" s="31"/>
      <c r="S195" s="31"/>
      <c r="T195" s="31"/>
      <c r="U195" s="31"/>
      <c r="V195" s="31"/>
      <c r="X195" s="31"/>
      <c r="Y195" s="31"/>
      <c r="Z195" s="31"/>
      <c r="AA195" s="31"/>
      <c r="AB195" s="31"/>
      <c r="AC195" s="31"/>
      <c r="AD195" s="31"/>
      <c r="AE195" s="31"/>
      <c r="AF195" s="31"/>
      <c r="AG195" s="31"/>
      <c r="AH195" s="31"/>
      <c r="AI195" s="31"/>
      <c r="AJ195" s="31"/>
      <c r="AK195" s="31"/>
      <c r="BA195" s="55"/>
      <c r="BB195" s="25"/>
      <c r="BC195" s="25"/>
      <c r="BD195" s="47"/>
      <c r="BE195" s="47"/>
      <c r="BF195" s="25"/>
    </row>
    <row r="196" spans="1:63" ht="17.149999999999999" customHeight="1" x14ac:dyDescent="0.35">
      <c r="B196" s="60"/>
      <c r="BA196" s="55"/>
      <c r="BB196" s="66"/>
      <c r="BC196" s="66"/>
      <c r="BD196" s="47"/>
      <c r="BE196" s="47"/>
      <c r="BF196" s="25"/>
    </row>
    <row r="197" spans="1:63" ht="17.149999999999999" customHeight="1" x14ac:dyDescent="0.35">
      <c r="B197" s="60"/>
      <c r="BA197" s="55"/>
      <c r="BB197" s="25"/>
      <c r="BC197" s="25"/>
      <c r="BD197" s="47"/>
      <c r="BE197" s="47"/>
      <c r="BF197" s="25"/>
    </row>
    <row r="198" spans="1:63" ht="17.149999999999999" customHeight="1" x14ac:dyDescent="0.35">
      <c r="B198" s="62"/>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63"/>
      <c r="BB198" s="66"/>
      <c r="BC198" s="66"/>
      <c r="BD198" s="47"/>
      <c r="BE198" s="47"/>
      <c r="BF198" s="25"/>
    </row>
    <row r="199" spans="1:63" ht="34.5" customHeight="1" x14ac:dyDescent="0.35">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BB199" s="25"/>
      <c r="BC199" s="25"/>
      <c r="BD199" s="47"/>
      <c r="BE199" s="47"/>
      <c r="BF199" s="25"/>
    </row>
    <row r="200" spans="1:63" x14ac:dyDescent="0.35">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BB200" s="66"/>
      <c r="BC200" s="66"/>
      <c r="BE200" s="25"/>
      <c r="BF200" s="25"/>
    </row>
    <row r="201" spans="1:63" ht="15.5" x14ac:dyDescent="0.35">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5"/>
      <c r="AG201" s="65"/>
      <c r="AH201" s="65"/>
      <c r="AI201" s="65"/>
      <c r="AJ201" s="64"/>
      <c r="AK201" s="64"/>
      <c r="AL201" s="64"/>
      <c r="BE201" s="25"/>
      <c r="BF201" s="25"/>
      <c r="BG201" s="67"/>
      <c r="BH201" s="26"/>
      <c r="BI201" s="26"/>
      <c r="BJ201" s="26"/>
      <c r="BK201" s="26"/>
    </row>
    <row r="202" spans="1:63" ht="15.5" x14ac:dyDescent="0.35">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5"/>
      <c r="AG202" s="65"/>
      <c r="AH202" s="65"/>
      <c r="AI202" s="65"/>
      <c r="AJ202" s="64"/>
      <c r="AK202" s="64"/>
      <c r="AL202" s="64"/>
      <c r="BE202" s="25"/>
      <c r="BF202" s="25"/>
      <c r="BG202" s="67"/>
      <c r="BH202" s="26"/>
      <c r="BI202" s="26"/>
      <c r="BJ202" s="26"/>
      <c r="BK202" s="26"/>
    </row>
    <row r="203" spans="1:63" ht="15.5" x14ac:dyDescent="0.35">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5"/>
      <c r="AG203" s="65"/>
      <c r="AH203" s="65"/>
      <c r="AI203" s="65"/>
      <c r="AJ203" s="64"/>
      <c r="AK203" s="64"/>
      <c r="AL203" s="64"/>
      <c r="BE203" s="66"/>
      <c r="BF203" s="66"/>
      <c r="BG203" s="67"/>
      <c r="BH203" s="26"/>
      <c r="BI203" s="26"/>
      <c r="BJ203" s="26"/>
      <c r="BK203" s="26"/>
    </row>
    <row r="204" spans="1:63" ht="15.5" x14ac:dyDescent="0.35">
      <c r="A204" s="64"/>
      <c r="B204" s="64"/>
      <c r="C204" s="64"/>
      <c r="E204" s="64"/>
      <c r="F204" s="64"/>
      <c r="G204" s="64"/>
      <c r="H204" s="64"/>
      <c r="I204" s="64"/>
      <c r="J204" s="64"/>
      <c r="K204" s="64"/>
      <c r="L204" s="64"/>
      <c r="M204" s="64"/>
      <c r="N204" s="64"/>
      <c r="O204" s="64"/>
      <c r="P204" s="64"/>
      <c r="Q204" s="39"/>
      <c r="R204" s="39"/>
      <c r="S204" s="39"/>
      <c r="T204" s="39"/>
      <c r="U204" s="39"/>
      <c r="V204" s="64"/>
      <c r="W204" s="64"/>
      <c r="X204" s="64"/>
      <c r="Y204" s="64"/>
      <c r="Z204" s="64"/>
      <c r="AA204" s="64"/>
      <c r="AB204" s="64"/>
      <c r="AC204" s="64"/>
      <c r="AD204" s="64"/>
      <c r="AE204" s="64"/>
      <c r="AF204" s="64"/>
      <c r="AG204" s="64"/>
      <c r="AH204" s="64"/>
      <c r="AI204" s="64"/>
      <c r="AJ204" s="64"/>
      <c r="AK204" s="64"/>
      <c r="AL204" s="64"/>
      <c r="BE204" s="66"/>
      <c r="BF204" s="66"/>
      <c r="BG204" s="67"/>
      <c r="BH204" s="26"/>
      <c r="BI204" s="26"/>
      <c r="BJ204" s="26"/>
      <c r="BK204" s="26"/>
    </row>
    <row r="205" spans="1:63" ht="14.15" customHeight="1" x14ac:dyDescent="0.5">
      <c r="A205" s="64"/>
      <c r="B205" s="337" t="s">
        <v>180</v>
      </c>
      <c r="C205" s="102"/>
      <c r="D205" s="102"/>
      <c r="E205" s="102"/>
      <c r="F205" s="102"/>
      <c r="G205" s="102"/>
      <c r="H205" s="64"/>
      <c r="I205" s="64"/>
      <c r="J205" s="64"/>
      <c r="K205" s="64"/>
      <c r="L205" s="64"/>
      <c r="M205" s="64"/>
      <c r="N205" s="64"/>
      <c r="O205" s="64"/>
      <c r="P205" s="64"/>
      <c r="Q205" s="39"/>
      <c r="R205" s="39"/>
      <c r="S205" s="39"/>
      <c r="T205" s="39"/>
      <c r="U205" s="39"/>
      <c r="V205" s="64"/>
      <c r="W205" s="64"/>
      <c r="X205" s="64"/>
      <c r="Y205" s="64"/>
      <c r="Z205" s="64"/>
      <c r="AA205" s="64"/>
      <c r="AB205" s="64"/>
      <c r="AC205" s="64"/>
      <c r="AD205" s="64"/>
      <c r="AE205" s="64"/>
      <c r="AF205" s="64"/>
      <c r="AG205" s="64"/>
      <c r="AH205" s="64"/>
      <c r="AI205" s="64"/>
      <c r="AJ205" s="64"/>
      <c r="AK205" s="64"/>
      <c r="AL205" s="64"/>
      <c r="BE205" s="68"/>
      <c r="BF205" s="68"/>
      <c r="BG205" s="69"/>
      <c r="BH205" s="26"/>
      <c r="BI205" s="26"/>
      <c r="BJ205" s="26"/>
      <c r="BK205" s="26"/>
    </row>
    <row r="206" spans="1:63" ht="12.65" customHeight="1" x14ac:dyDescent="0.5">
      <c r="A206" s="64"/>
      <c r="B206" s="495" t="s">
        <v>179</v>
      </c>
      <c r="C206" s="495"/>
      <c r="D206" s="495"/>
      <c r="E206" s="495"/>
      <c r="F206" s="495"/>
      <c r="G206" s="495"/>
      <c r="H206" s="64"/>
      <c r="I206" s="64"/>
      <c r="J206" s="64"/>
      <c r="K206" s="64"/>
      <c r="L206" s="64"/>
      <c r="M206" s="64"/>
      <c r="N206" s="64"/>
      <c r="O206" s="64"/>
      <c r="P206" s="64"/>
      <c r="Q206" s="64"/>
      <c r="R206" s="64"/>
      <c r="S206" s="64"/>
      <c r="T206" s="64"/>
      <c r="U206" s="39"/>
      <c r="V206" s="64"/>
      <c r="W206" s="64"/>
      <c r="X206" s="64"/>
      <c r="Y206" s="64"/>
      <c r="Z206" s="64"/>
      <c r="AA206" s="64"/>
      <c r="AB206" s="64"/>
      <c r="AC206" s="64"/>
      <c r="AD206" s="64"/>
      <c r="AE206" s="64"/>
      <c r="AF206" s="64"/>
      <c r="AG206" s="64"/>
      <c r="AH206" s="64"/>
      <c r="AI206" s="64"/>
      <c r="AJ206" s="64"/>
      <c r="AK206" s="64"/>
      <c r="AL206" s="64"/>
      <c r="BE206" s="25"/>
      <c r="BF206" s="25"/>
      <c r="BG206" s="25"/>
      <c r="BH206" s="25"/>
      <c r="BI206" s="25"/>
      <c r="BJ206" s="25"/>
      <c r="BK206" s="25"/>
    </row>
    <row r="207" spans="1:63" x14ac:dyDescent="0.35">
      <c r="A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BE207" s="68"/>
      <c r="BF207" s="25"/>
      <c r="BG207" s="25"/>
      <c r="BH207" s="25"/>
      <c r="BI207" s="25"/>
      <c r="BJ207" s="25"/>
      <c r="BK207" s="25"/>
    </row>
    <row r="208" spans="1:63" x14ac:dyDescent="0.35">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BE208" s="68"/>
      <c r="BF208" s="25"/>
      <c r="BG208" s="25"/>
      <c r="BH208" s="25"/>
      <c r="BI208" s="25"/>
      <c r="BJ208" s="25"/>
      <c r="BK208" s="25"/>
    </row>
    <row r="209" spans="1:63" x14ac:dyDescent="0.35">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BE209" s="52"/>
      <c r="BF209" s="25"/>
      <c r="BG209" s="25"/>
      <c r="BH209" s="25"/>
      <c r="BI209" s="25"/>
      <c r="BJ209" s="25"/>
      <c r="BK209" s="25"/>
    </row>
    <row r="210" spans="1:63" x14ac:dyDescent="0.35">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BE210" s="52"/>
      <c r="BF210" s="25"/>
      <c r="BG210" s="25"/>
      <c r="BH210" s="25"/>
      <c r="BI210" s="25"/>
      <c r="BJ210" s="25"/>
      <c r="BK210" s="25"/>
    </row>
  </sheetData>
  <sheetProtection algorithmName="SHA-512" hashValue="uZrQ+QCmSPWozbWjYa9asYY6OWHoRvrRjSppfwSW7NvCObpseYb/KTAMKDrWrbug82rF8RdtBqiAqof7a5ldng==" saltValue="go9sD8UDn8ImdpMp6073AA==" spinCount="100000" sheet="1" objects="1" scenarios="1"/>
  <mergeCells count="29">
    <mergeCell ref="B206:G206"/>
    <mergeCell ref="B6:C6"/>
    <mergeCell ref="D25:G26"/>
    <mergeCell ref="B155:BA155"/>
    <mergeCell ref="AB179:AZ179"/>
    <mergeCell ref="AP113:AZ113"/>
    <mergeCell ref="W113:AN113"/>
    <mergeCell ref="C159:Z159"/>
    <mergeCell ref="AC61:AE64"/>
    <mergeCell ref="AB61:AB63"/>
    <mergeCell ref="C157:Z157"/>
    <mergeCell ref="AB159:AZ159"/>
    <mergeCell ref="AB157:AZ157"/>
    <mergeCell ref="C179:Z179"/>
    <mergeCell ref="C80:Z80"/>
    <mergeCell ref="B3:BA4"/>
    <mergeCell ref="AB48:AJ48"/>
    <mergeCell ref="AL48:AZ48"/>
    <mergeCell ref="AC100:AC102"/>
    <mergeCell ref="B144:U144"/>
    <mergeCell ref="C46:AZ46"/>
    <mergeCell ref="B44:BA44"/>
    <mergeCell ref="C78:Z78"/>
    <mergeCell ref="AB78:AZ78"/>
    <mergeCell ref="AB80:AZ80"/>
    <mergeCell ref="B111:BA111"/>
    <mergeCell ref="C113:U113"/>
    <mergeCell ref="B8:X8"/>
    <mergeCell ref="D21:G22"/>
  </mergeCells>
  <hyperlinks>
    <hyperlink ref="B206" r:id="rId1" xr:uid="{01612410-46F7-4477-B8E3-B231928EB748}"/>
  </hyperlinks>
  <pageMargins left="0.23622047244094491" right="0.23622047244094491" top="0.74803149606299213" bottom="0.74803149606299213" header="0.31496062992125984" footer="0.31496062992125984"/>
  <pageSetup paperSize="8" scale="38" orientation="landscape" r:id="rId2"/>
  <ignoredErrors>
    <ignoredError sqref="D82"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8D5BCC7-9C93-446E-B63B-4F1B1249A1C9}">
          <x14:formula1>
            <xm:f>'3. Data Medewerkers'!$C$28:$L$28</xm:f>
          </x14:formula1>
          <xm:sqref>P51:Y52 D6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6D180-29B9-4018-9825-AFE9E690B325}">
  <sheetPr codeName="Blad2">
    <tabColor theme="0" tint="-4.9989318521683403E-2"/>
    <pageSetUpPr fitToPage="1"/>
  </sheetPr>
  <dimension ref="A2:BB544"/>
  <sheetViews>
    <sheetView zoomScale="85" zoomScaleNormal="85" workbookViewId="0"/>
  </sheetViews>
  <sheetFormatPr defaultColWidth="8.81640625" defaultRowHeight="17" x14ac:dyDescent="0.35"/>
  <cols>
    <col min="1" max="1" width="3.1796875" style="64" customWidth="1"/>
    <col min="2" max="2" width="22" style="195" customWidth="1"/>
    <col min="3" max="3" width="6" style="64" customWidth="1"/>
    <col min="4" max="4" width="4.453125" style="64" customWidth="1"/>
    <col min="5" max="5" width="6.1796875" style="64" customWidth="1"/>
    <col min="6" max="6" width="9.453125" style="64" customWidth="1"/>
    <col min="7" max="7" width="12.54296875" style="64" customWidth="1"/>
    <col min="8" max="8" width="28.54296875" style="64" customWidth="1"/>
    <col min="9" max="9" width="132.1796875" style="64" customWidth="1"/>
    <col min="10" max="10" width="3.1796875" style="64" customWidth="1"/>
    <col min="11" max="11" width="57.54296875" style="64" customWidth="1"/>
    <col min="12" max="16384" width="8.81640625" style="64"/>
  </cols>
  <sheetData>
    <row r="2" spans="2:19" ht="14.5" customHeight="1" x14ac:dyDescent="0.35">
      <c r="B2" s="506" t="s">
        <v>129</v>
      </c>
      <c r="C2" s="507"/>
      <c r="D2" s="507"/>
      <c r="E2" s="507"/>
      <c r="F2" s="507"/>
      <c r="G2" s="507"/>
      <c r="H2" s="507"/>
      <c r="I2" s="508"/>
    </row>
    <row r="3" spans="2:19" ht="14.5" customHeight="1" x14ac:dyDescent="0.35">
      <c r="B3" s="509"/>
      <c r="C3" s="510"/>
      <c r="D3" s="510"/>
      <c r="E3" s="510"/>
      <c r="F3" s="510"/>
      <c r="G3" s="510"/>
      <c r="H3" s="510"/>
      <c r="I3" s="511"/>
    </row>
    <row r="4" spans="2:19" ht="10" customHeight="1" x14ac:dyDescent="0.35">
      <c r="B4" s="76"/>
      <c r="C4" s="77"/>
      <c r="D4" s="77"/>
      <c r="E4" s="77"/>
      <c r="F4" s="77"/>
      <c r="G4" s="77"/>
      <c r="H4" s="77"/>
      <c r="I4" s="77"/>
    </row>
    <row r="5" spans="2:19" ht="10" customHeight="1" x14ac:dyDescent="0.35">
      <c r="B5" s="522" t="s">
        <v>384</v>
      </c>
      <c r="C5" s="522"/>
      <c r="D5" s="522"/>
      <c r="E5" s="522"/>
      <c r="F5" s="522"/>
      <c r="G5" s="522"/>
      <c r="H5" s="522"/>
      <c r="I5" s="522"/>
      <c r="K5" s="534" t="s">
        <v>42</v>
      </c>
    </row>
    <row r="6" spans="2:19" ht="39" customHeight="1" x14ac:dyDescent="0.35">
      <c r="B6" s="522"/>
      <c r="C6" s="522"/>
      <c r="D6" s="522"/>
      <c r="E6" s="522"/>
      <c r="F6" s="522"/>
      <c r="G6" s="522"/>
      <c r="H6" s="522"/>
      <c r="I6" s="522"/>
      <c r="K6" s="534"/>
    </row>
    <row r="7" spans="2:19" ht="10" customHeight="1" x14ac:dyDescent="0.35">
      <c r="B7" s="78"/>
      <c r="C7" s="79"/>
      <c r="D7" s="79"/>
      <c r="E7" s="79"/>
      <c r="F7" s="79"/>
      <c r="G7" s="79"/>
      <c r="H7" s="79"/>
      <c r="I7" s="79"/>
    </row>
    <row r="8" spans="2:19" ht="14.5" customHeight="1" x14ac:dyDescent="0.35">
      <c r="B8" s="506" t="s">
        <v>130</v>
      </c>
      <c r="C8" s="507"/>
      <c r="D8" s="507"/>
      <c r="E8" s="507"/>
      <c r="F8" s="507"/>
      <c r="G8" s="507"/>
      <c r="H8" s="507"/>
      <c r="I8" s="508"/>
    </row>
    <row r="9" spans="2:19" ht="14.5" customHeight="1" x14ac:dyDescent="0.35">
      <c r="B9" s="509"/>
      <c r="C9" s="510"/>
      <c r="D9" s="510"/>
      <c r="E9" s="510"/>
      <c r="F9" s="510"/>
      <c r="G9" s="510"/>
      <c r="H9" s="510"/>
      <c r="I9" s="511"/>
    </row>
    <row r="10" spans="2:19" ht="10" customHeight="1" x14ac:dyDescent="0.35">
      <c r="B10" s="78"/>
      <c r="C10" s="79"/>
      <c r="D10" s="79"/>
      <c r="E10" s="79"/>
      <c r="F10" s="79"/>
      <c r="G10" s="79"/>
      <c r="H10" s="79"/>
      <c r="I10" s="79"/>
    </row>
    <row r="11" spans="2:19" ht="10" customHeight="1" x14ac:dyDescent="0.35">
      <c r="B11" s="80"/>
      <c r="C11" s="81"/>
      <c r="D11" s="81"/>
      <c r="E11" s="81"/>
      <c r="F11" s="81"/>
      <c r="G11" s="81"/>
      <c r="H11" s="81"/>
      <c r="I11" s="82"/>
    </row>
    <row r="12" spans="2:19" s="39" customFormat="1" ht="19.5" customHeight="1" x14ac:dyDescent="0.35">
      <c r="B12" s="513" t="s">
        <v>41</v>
      </c>
      <c r="C12" s="83" t="s">
        <v>114</v>
      </c>
      <c r="D12" s="84"/>
      <c r="E12" s="84"/>
      <c r="F12" s="84"/>
      <c r="G12" s="84"/>
      <c r="H12" s="84"/>
      <c r="I12" s="85"/>
      <c r="K12" s="86"/>
      <c r="M12" s="64"/>
      <c r="N12" s="64"/>
      <c r="O12" s="64"/>
      <c r="P12" s="64"/>
      <c r="Q12" s="64"/>
      <c r="R12" s="64"/>
      <c r="S12" s="64"/>
    </row>
    <row r="13" spans="2:19" ht="4" customHeight="1" x14ac:dyDescent="0.5">
      <c r="B13" s="514"/>
      <c r="C13" s="87"/>
      <c r="D13" s="88"/>
      <c r="E13" s="88"/>
      <c r="F13" s="88"/>
      <c r="G13" s="88"/>
      <c r="H13" s="88"/>
      <c r="I13" s="89"/>
    </row>
    <row r="14" spans="2:19" ht="17.149999999999999" customHeight="1" x14ac:dyDescent="0.35">
      <c r="B14" s="514"/>
      <c r="C14" s="543" t="s">
        <v>340</v>
      </c>
      <c r="D14" s="528"/>
      <c r="E14" s="528"/>
      <c r="F14" s="528"/>
      <c r="G14" s="528"/>
      <c r="H14" s="528"/>
      <c r="I14" s="529"/>
      <c r="J14" s="92"/>
    </row>
    <row r="15" spans="2:19" ht="17.149999999999999" customHeight="1" x14ac:dyDescent="0.35">
      <c r="B15" s="514"/>
      <c r="C15" s="543"/>
      <c r="D15" s="528"/>
      <c r="E15" s="528"/>
      <c r="F15" s="528"/>
      <c r="G15" s="528"/>
      <c r="H15" s="528"/>
      <c r="I15" s="529"/>
      <c r="J15" s="92"/>
      <c r="K15" s="534" t="s">
        <v>372</v>
      </c>
    </row>
    <row r="16" spans="2:19" ht="16.5" customHeight="1" x14ac:dyDescent="0.5">
      <c r="B16" s="514"/>
      <c r="C16" s="93"/>
      <c r="D16" s="97" t="s">
        <v>182</v>
      </c>
      <c r="E16" s="94"/>
      <c r="F16" s="94"/>
      <c r="G16" s="95"/>
      <c r="H16" s="94"/>
      <c r="I16" s="96"/>
      <c r="K16" s="534"/>
    </row>
    <row r="17" spans="2:11" ht="16.5" customHeight="1" x14ac:dyDescent="0.5">
      <c r="B17" s="514"/>
      <c r="C17" s="93"/>
      <c r="D17" s="97" t="s">
        <v>251</v>
      </c>
      <c r="E17" s="94"/>
      <c r="F17" s="94"/>
      <c r="G17" s="95"/>
      <c r="H17" s="94"/>
      <c r="I17" s="96"/>
    </row>
    <row r="18" spans="2:11" ht="18.5" x14ac:dyDescent="0.5">
      <c r="B18" s="514"/>
      <c r="C18" s="95"/>
      <c r="D18" s="98"/>
      <c r="E18" s="98" t="s">
        <v>341</v>
      </c>
      <c r="F18" s="95"/>
      <c r="G18" s="95"/>
      <c r="H18" s="95"/>
      <c r="I18" s="89"/>
      <c r="K18" s="534" t="s">
        <v>345</v>
      </c>
    </row>
    <row r="19" spans="2:11" x14ac:dyDescent="0.5">
      <c r="B19" s="514"/>
      <c r="C19" s="95"/>
      <c r="D19" s="98"/>
      <c r="E19" s="98" t="s">
        <v>252</v>
      </c>
      <c r="F19" s="95"/>
      <c r="G19" s="95"/>
      <c r="H19" s="95"/>
      <c r="I19" s="89"/>
      <c r="J19" s="99"/>
      <c r="K19" s="534"/>
    </row>
    <row r="20" spans="2:11" x14ac:dyDescent="0.5">
      <c r="B20" s="514"/>
      <c r="C20" s="95"/>
      <c r="D20" s="98"/>
      <c r="E20" s="98" t="s">
        <v>170</v>
      </c>
      <c r="F20" s="95"/>
      <c r="G20" s="95"/>
      <c r="H20" s="95"/>
      <c r="I20" s="89"/>
      <c r="J20" s="99"/>
      <c r="K20" s="336"/>
    </row>
    <row r="21" spans="2:11" x14ac:dyDescent="0.5">
      <c r="B21" s="514"/>
      <c r="C21" s="95"/>
      <c r="D21" s="98"/>
      <c r="E21" s="98" t="s">
        <v>300</v>
      </c>
      <c r="F21" s="95"/>
      <c r="G21" s="95"/>
      <c r="H21" s="95"/>
      <c r="I21" s="89"/>
      <c r="J21" s="99"/>
      <c r="K21" s="544" t="s">
        <v>346</v>
      </c>
    </row>
    <row r="22" spans="2:11" ht="17.149999999999999" customHeight="1" x14ac:dyDescent="0.5">
      <c r="B22" s="514"/>
      <c r="C22" s="95"/>
      <c r="D22" s="97" t="s">
        <v>342</v>
      </c>
      <c r="E22" s="97"/>
      <c r="F22" s="97"/>
      <c r="G22" s="97"/>
      <c r="H22" s="98"/>
      <c r="I22" s="89"/>
      <c r="K22" s="544"/>
    </row>
    <row r="23" spans="2:11" ht="18.5" x14ac:dyDescent="0.5">
      <c r="B23" s="514"/>
      <c r="C23" s="95"/>
      <c r="D23" s="97" t="s">
        <v>343</v>
      </c>
      <c r="E23" s="97"/>
      <c r="F23" s="97"/>
      <c r="G23" s="97"/>
      <c r="H23" s="98"/>
      <c r="I23" s="89"/>
      <c r="K23" s="544"/>
    </row>
    <row r="24" spans="2:11" ht="15.65" customHeight="1" x14ac:dyDescent="0.5">
      <c r="B24" s="514"/>
      <c r="C24" s="95"/>
      <c r="D24" s="97" t="s">
        <v>344</v>
      </c>
      <c r="E24" s="97"/>
      <c r="F24" s="97"/>
      <c r="G24" s="97"/>
      <c r="H24" s="98"/>
      <c r="I24" s="89"/>
      <c r="K24" s="534" t="s">
        <v>347</v>
      </c>
    </row>
    <row r="25" spans="2:11" x14ac:dyDescent="0.5">
      <c r="B25" s="514"/>
      <c r="C25" s="95"/>
      <c r="D25" s="98"/>
      <c r="E25" s="98" t="s">
        <v>10</v>
      </c>
      <c r="F25" s="95"/>
      <c r="G25" s="95"/>
      <c r="H25" s="95"/>
      <c r="I25" s="89"/>
      <c r="K25" s="534"/>
    </row>
    <row r="26" spans="2:11" x14ac:dyDescent="0.5">
      <c r="B26" s="514"/>
      <c r="C26" s="95"/>
      <c r="D26" s="98"/>
      <c r="E26" s="98" t="s">
        <v>11</v>
      </c>
      <c r="F26" s="95"/>
      <c r="G26" s="95"/>
      <c r="H26" s="95"/>
      <c r="I26" s="89"/>
      <c r="K26" s="534" t="s">
        <v>348</v>
      </c>
    </row>
    <row r="27" spans="2:11" ht="17.149999999999999" customHeight="1" x14ac:dyDescent="0.35">
      <c r="B27" s="514"/>
      <c r="C27" s="541" t="s">
        <v>119</v>
      </c>
      <c r="D27" s="541"/>
      <c r="E27" s="541"/>
      <c r="F27" s="541"/>
      <c r="G27" s="541"/>
      <c r="H27" s="541"/>
      <c r="I27" s="542"/>
      <c r="K27" s="534"/>
    </row>
    <row r="28" spans="2:11" ht="17.149999999999999" customHeight="1" x14ac:dyDescent="0.35">
      <c r="B28" s="514"/>
      <c r="C28" s="541"/>
      <c r="D28" s="541"/>
      <c r="E28" s="541"/>
      <c r="F28" s="541"/>
      <c r="G28" s="541"/>
      <c r="H28" s="541"/>
      <c r="I28" s="542"/>
    </row>
    <row r="29" spans="2:11" ht="9.65" customHeight="1" x14ac:dyDescent="0.35">
      <c r="B29" s="514"/>
      <c r="C29" s="95"/>
      <c r="D29" s="94"/>
      <c r="E29" s="94"/>
      <c r="F29" s="94"/>
      <c r="G29" s="94"/>
      <c r="H29" s="94"/>
      <c r="I29" s="96"/>
    </row>
    <row r="30" spans="2:11" ht="19.5" customHeight="1" x14ac:dyDescent="0.5">
      <c r="B30" s="514"/>
      <c r="C30" s="83" t="s">
        <v>115</v>
      </c>
      <c r="D30" s="100"/>
      <c r="E30" s="100"/>
      <c r="F30" s="100"/>
      <c r="G30" s="100"/>
      <c r="H30" s="100"/>
      <c r="I30" s="101"/>
      <c r="K30" s="102"/>
    </row>
    <row r="31" spans="2:11" ht="4" customHeight="1" x14ac:dyDescent="0.5">
      <c r="B31" s="514"/>
      <c r="C31" s="87"/>
      <c r="D31" s="88"/>
      <c r="E31" s="88"/>
      <c r="F31" s="88"/>
      <c r="G31" s="88"/>
      <c r="H31" s="88"/>
      <c r="I31" s="89"/>
    </row>
    <row r="32" spans="2:11" ht="17.149999999999999" customHeight="1" x14ac:dyDescent="0.5">
      <c r="B32" s="514"/>
      <c r="C32" s="539" t="s">
        <v>103</v>
      </c>
      <c r="D32" s="539"/>
      <c r="E32" s="539"/>
      <c r="F32" s="539"/>
      <c r="G32" s="539"/>
      <c r="H32" s="539"/>
      <c r="I32" s="540"/>
    </row>
    <row r="33" spans="2:9" ht="9.65" customHeight="1" x14ac:dyDescent="0.35">
      <c r="B33" s="514"/>
      <c r="C33" s="95"/>
      <c r="D33" s="94"/>
      <c r="E33" s="94"/>
      <c r="F33" s="94"/>
      <c r="G33" s="94"/>
      <c r="H33" s="94"/>
      <c r="I33" s="96"/>
    </row>
    <row r="34" spans="2:9" ht="19.5" customHeight="1" x14ac:dyDescent="0.5">
      <c r="B34" s="514"/>
      <c r="C34" s="83" t="s">
        <v>380</v>
      </c>
      <c r="D34" s="100"/>
      <c r="E34" s="100"/>
      <c r="F34" s="100"/>
      <c r="G34" s="100"/>
      <c r="H34" s="100"/>
      <c r="I34" s="101"/>
    </row>
    <row r="35" spans="2:9" ht="4" customHeight="1" x14ac:dyDescent="0.5">
      <c r="B35" s="514"/>
      <c r="C35" s="87"/>
      <c r="D35" s="88"/>
      <c r="E35" s="88"/>
      <c r="F35" s="88"/>
      <c r="G35" s="88"/>
      <c r="H35" s="88"/>
      <c r="I35" s="89"/>
    </row>
    <row r="36" spans="2:9" ht="17.149999999999999" customHeight="1" x14ac:dyDescent="0.5">
      <c r="B36" s="514"/>
      <c r="C36" s="93" t="s">
        <v>120</v>
      </c>
      <c r="D36" s="93"/>
      <c r="E36" s="93"/>
      <c r="F36" s="93"/>
      <c r="G36" s="93"/>
      <c r="H36" s="93"/>
      <c r="I36" s="103"/>
    </row>
    <row r="37" spans="2:9" ht="17.149999999999999" customHeight="1" x14ac:dyDescent="0.5">
      <c r="B37" s="514"/>
      <c r="C37" s="93" t="s">
        <v>382</v>
      </c>
      <c r="D37" s="93"/>
      <c r="E37" s="93"/>
      <c r="F37" s="93"/>
      <c r="G37" s="93"/>
      <c r="H37" s="93"/>
      <c r="I37" s="103"/>
    </row>
    <row r="38" spans="2:9" ht="9.65" customHeight="1" x14ac:dyDescent="0.35">
      <c r="B38" s="514"/>
      <c r="C38" s="95"/>
      <c r="D38" s="94"/>
      <c r="E38" s="94"/>
      <c r="F38" s="94"/>
      <c r="G38" s="94"/>
      <c r="H38" s="94"/>
      <c r="I38" s="96"/>
    </row>
    <row r="39" spans="2:9" ht="19.5" customHeight="1" x14ac:dyDescent="0.5">
      <c r="B39" s="514"/>
      <c r="C39" s="83" t="s">
        <v>381</v>
      </c>
      <c r="D39" s="100"/>
      <c r="E39" s="100"/>
      <c r="F39" s="100"/>
      <c r="G39" s="100"/>
      <c r="H39" s="100"/>
      <c r="I39" s="101"/>
    </row>
    <row r="40" spans="2:9" ht="4" customHeight="1" x14ac:dyDescent="0.5">
      <c r="B40" s="514"/>
      <c r="C40" s="87"/>
      <c r="D40" s="88"/>
      <c r="E40" s="88"/>
      <c r="F40" s="88"/>
      <c r="G40" s="88"/>
      <c r="H40" s="88"/>
      <c r="I40" s="89"/>
    </row>
    <row r="41" spans="2:9" x14ac:dyDescent="0.5">
      <c r="B41" s="514"/>
      <c r="C41" s="537" t="s">
        <v>183</v>
      </c>
      <c r="D41" s="537"/>
      <c r="E41" s="537"/>
      <c r="F41" s="537"/>
      <c r="G41" s="537"/>
      <c r="H41" s="537"/>
      <c r="I41" s="538"/>
    </row>
    <row r="42" spans="2:9" x14ac:dyDescent="0.5">
      <c r="B42" s="514"/>
      <c r="C42" s="93" t="s">
        <v>383</v>
      </c>
      <c r="D42" s="93"/>
      <c r="E42" s="93"/>
      <c r="F42" s="93"/>
      <c r="G42" s="93"/>
      <c r="H42" s="93"/>
      <c r="I42" s="103"/>
    </row>
    <row r="43" spans="2:9" ht="9.65" customHeight="1" x14ac:dyDescent="0.35">
      <c r="B43" s="514"/>
      <c r="C43" s="95"/>
      <c r="D43" s="94"/>
      <c r="E43" s="94"/>
      <c r="F43" s="94"/>
      <c r="G43" s="94"/>
      <c r="H43" s="94"/>
      <c r="I43" s="96"/>
    </row>
    <row r="44" spans="2:9" ht="19.5" customHeight="1" x14ac:dyDescent="0.5">
      <c r="B44" s="514"/>
      <c r="C44" s="83" t="s">
        <v>116</v>
      </c>
      <c r="D44" s="100"/>
      <c r="E44" s="100"/>
      <c r="F44" s="100"/>
      <c r="G44" s="100"/>
      <c r="H44" s="100"/>
      <c r="I44" s="101"/>
    </row>
    <row r="45" spans="2:9" ht="4" customHeight="1" x14ac:dyDescent="0.5">
      <c r="B45" s="514"/>
      <c r="C45" s="87"/>
      <c r="D45" s="88"/>
      <c r="E45" s="88"/>
      <c r="F45" s="88"/>
      <c r="G45" s="88"/>
      <c r="H45" s="88"/>
      <c r="I45" s="89"/>
    </row>
    <row r="46" spans="2:9" x14ac:dyDescent="0.5">
      <c r="B46" s="514"/>
      <c r="C46" s="104" t="s">
        <v>92</v>
      </c>
      <c r="D46" s="105"/>
      <c r="E46" s="105"/>
      <c r="F46" s="105"/>
      <c r="G46" s="98"/>
      <c r="H46" s="98"/>
      <c r="I46" s="89"/>
    </row>
    <row r="47" spans="2:9" ht="17.149999999999999" customHeight="1" x14ac:dyDescent="0.5">
      <c r="B47" s="514"/>
      <c r="C47" s="537" t="s">
        <v>121</v>
      </c>
      <c r="D47" s="537"/>
      <c r="E47" s="537"/>
      <c r="F47" s="537"/>
      <c r="G47" s="537"/>
      <c r="H47" s="537"/>
      <c r="I47" s="538"/>
    </row>
    <row r="48" spans="2:9" x14ac:dyDescent="0.5">
      <c r="B48" s="514"/>
      <c r="C48" s="537" t="s">
        <v>122</v>
      </c>
      <c r="D48" s="537"/>
      <c r="E48" s="537"/>
      <c r="F48" s="537"/>
      <c r="G48" s="537"/>
      <c r="H48" s="537"/>
      <c r="I48" s="538"/>
    </row>
    <row r="49" spans="2:9" ht="9.65" customHeight="1" x14ac:dyDescent="0.35">
      <c r="B49" s="514"/>
      <c r="C49" s="95"/>
      <c r="D49" s="94"/>
      <c r="E49" s="94"/>
      <c r="F49" s="94"/>
      <c r="G49" s="94"/>
      <c r="H49" s="94"/>
      <c r="I49" s="96"/>
    </row>
    <row r="50" spans="2:9" ht="19.5" customHeight="1" x14ac:dyDescent="0.5">
      <c r="B50" s="514"/>
      <c r="C50" s="83" t="s">
        <v>254</v>
      </c>
      <c r="D50" s="100"/>
      <c r="E50" s="100"/>
      <c r="F50" s="100"/>
      <c r="G50" s="100"/>
      <c r="H50" s="106"/>
      <c r="I50" s="101"/>
    </row>
    <row r="51" spans="2:9" ht="4" customHeight="1" x14ac:dyDescent="0.5">
      <c r="B51" s="514"/>
      <c r="C51" s="87"/>
      <c r="D51" s="88"/>
      <c r="E51" s="88"/>
      <c r="F51" s="88"/>
      <c r="G51" s="88"/>
      <c r="H51" s="88"/>
      <c r="I51" s="89"/>
    </row>
    <row r="52" spans="2:9" ht="36" customHeight="1" x14ac:dyDescent="0.5">
      <c r="B52" s="514"/>
      <c r="C52" s="535" t="s">
        <v>123</v>
      </c>
      <c r="D52" s="535"/>
      <c r="E52" s="535"/>
      <c r="F52" s="535"/>
      <c r="G52" s="535"/>
      <c r="H52" s="535"/>
      <c r="I52" s="536"/>
    </row>
    <row r="53" spans="2:9" ht="9.65" customHeight="1" x14ac:dyDescent="0.35">
      <c r="B53" s="514"/>
      <c r="C53" s="95"/>
      <c r="D53" s="94"/>
      <c r="E53" s="94"/>
      <c r="F53" s="94"/>
      <c r="G53" s="94"/>
      <c r="H53" s="94"/>
      <c r="I53" s="96"/>
    </row>
    <row r="54" spans="2:9" ht="19.5" customHeight="1" x14ac:dyDescent="0.5">
      <c r="B54" s="514"/>
      <c r="C54" s="83" t="s">
        <v>118</v>
      </c>
      <c r="D54" s="100"/>
      <c r="E54" s="100"/>
      <c r="F54" s="100"/>
      <c r="G54" s="100"/>
      <c r="H54" s="106"/>
      <c r="I54" s="101"/>
    </row>
    <row r="55" spans="2:9" ht="4" customHeight="1" x14ac:dyDescent="0.5">
      <c r="B55" s="514"/>
      <c r="C55" s="87"/>
      <c r="D55" s="88"/>
      <c r="E55" s="88"/>
      <c r="F55" s="88"/>
      <c r="G55" s="88"/>
      <c r="H55" s="88"/>
      <c r="I55" s="89"/>
    </row>
    <row r="56" spans="2:9" ht="17.149999999999999" customHeight="1" x14ac:dyDescent="0.35">
      <c r="B56" s="514"/>
      <c r="C56" s="523" t="s">
        <v>253</v>
      </c>
      <c r="D56" s="516"/>
      <c r="E56" s="516"/>
      <c r="F56" s="516"/>
      <c r="G56" s="516"/>
      <c r="H56" s="516"/>
      <c r="I56" s="517"/>
    </row>
    <row r="57" spans="2:9" ht="14.5" x14ac:dyDescent="0.35">
      <c r="B57" s="514"/>
      <c r="C57" s="523"/>
      <c r="D57" s="516"/>
      <c r="E57" s="516"/>
      <c r="F57" s="516"/>
      <c r="G57" s="516"/>
      <c r="H57" s="516"/>
      <c r="I57" s="517"/>
    </row>
    <row r="58" spans="2:9" ht="19.5" customHeight="1" x14ac:dyDescent="0.35">
      <c r="B58" s="514"/>
      <c r="C58" s="523"/>
      <c r="D58" s="516"/>
      <c r="E58" s="516"/>
      <c r="F58" s="516"/>
      <c r="G58" s="516"/>
      <c r="H58" s="516"/>
      <c r="I58" s="517"/>
    </row>
    <row r="59" spans="2:9" ht="19.5" customHeight="1" x14ac:dyDescent="0.5">
      <c r="B59" s="514"/>
      <c r="C59" s="83" t="s">
        <v>413</v>
      </c>
      <c r="D59" s="100"/>
      <c r="E59" s="100"/>
      <c r="F59" s="100"/>
      <c r="G59" s="100"/>
      <c r="H59" s="106"/>
      <c r="I59" s="101"/>
    </row>
    <row r="60" spans="2:9" ht="4" customHeight="1" x14ac:dyDescent="0.5">
      <c r="B60" s="514"/>
      <c r="C60" s="87"/>
      <c r="D60" s="88"/>
      <c r="E60" s="88"/>
      <c r="F60" s="88"/>
      <c r="G60" s="88"/>
      <c r="H60" s="88"/>
      <c r="I60" s="89"/>
    </row>
    <row r="61" spans="2:9" ht="19" customHeight="1" x14ac:dyDescent="0.35">
      <c r="B61" s="514"/>
      <c r="C61" s="520" t="s">
        <v>412</v>
      </c>
      <c r="D61" s="520"/>
      <c r="E61" s="520"/>
      <c r="F61" s="520"/>
      <c r="G61" s="520"/>
      <c r="H61" s="520"/>
      <c r="I61" s="521"/>
    </row>
    <row r="62" spans="2:9" ht="19" customHeight="1" x14ac:dyDescent="0.35">
      <c r="B62" s="514"/>
      <c r="C62" s="520"/>
      <c r="D62" s="520"/>
      <c r="E62" s="520"/>
      <c r="F62" s="520"/>
      <c r="G62" s="520"/>
      <c r="H62" s="520"/>
      <c r="I62" s="521"/>
    </row>
    <row r="63" spans="2:9" ht="19" customHeight="1" x14ac:dyDescent="0.35">
      <c r="B63" s="514"/>
      <c r="C63" s="520"/>
      <c r="D63" s="520"/>
      <c r="E63" s="520"/>
      <c r="F63" s="520"/>
      <c r="G63" s="520"/>
      <c r="H63" s="520"/>
      <c r="I63" s="521"/>
    </row>
    <row r="64" spans="2:9" ht="5" customHeight="1" x14ac:dyDescent="0.5">
      <c r="B64" s="515"/>
      <c r="C64" s="111"/>
      <c r="D64" s="112"/>
      <c r="E64" s="112"/>
      <c r="F64" s="112"/>
      <c r="G64" s="112"/>
      <c r="H64" s="112"/>
      <c r="I64" s="113"/>
    </row>
    <row r="65" spans="2:11" ht="25" customHeight="1" x14ac:dyDescent="0.5">
      <c r="B65" s="114"/>
      <c r="C65" s="102"/>
      <c r="D65" s="115"/>
      <c r="E65" s="115"/>
      <c r="F65" s="115"/>
      <c r="G65" s="115"/>
      <c r="H65" s="115"/>
      <c r="I65" s="115"/>
    </row>
    <row r="66" spans="2:11" ht="14.5" customHeight="1" x14ac:dyDescent="0.35">
      <c r="B66" s="506" t="s">
        <v>117</v>
      </c>
      <c r="C66" s="507"/>
      <c r="D66" s="507"/>
      <c r="E66" s="507"/>
      <c r="F66" s="507"/>
      <c r="G66" s="507"/>
      <c r="H66" s="507"/>
      <c r="I66" s="508"/>
    </row>
    <row r="67" spans="2:11" ht="14.5" customHeight="1" x14ac:dyDescent="0.35">
      <c r="B67" s="509"/>
      <c r="C67" s="510"/>
      <c r="D67" s="510"/>
      <c r="E67" s="510"/>
      <c r="F67" s="510"/>
      <c r="G67" s="510"/>
      <c r="H67" s="510"/>
      <c r="I67" s="511"/>
    </row>
    <row r="68" spans="2:11" ht="10" customHeight="1" x14ac:dyDescent="0.35">
      <c r="B68" s="78"/>
      <c r="C68" s="79"/>
      <c r="D68" s="79"/>
      <c r="E68" s="79"/>
      <c r="F68" s="79"/>
      <c r="G68" s="79"/>
      <c r="H68" s="79"/>
      <c r="I68" s="79"/>
    </row>
    <row r="69" spans="2:11" ht="10" customHeight="1" x14ac:dyDescent="0.35">
      <c r="B69" s="116"/>
      <c r="C69" s="117"/>
      <c r="D69" s="117"/>
      <c r="E69" s="117"/>
      <c r="F69" s="117"/>
      <c r="G69" s="117"/>
      <c r="H69" s="118"/>
      <c r="I69" s="119"/>
    </row>
    <row r="70" spans="2:11" ht="17.149999999999999" customHeight="1" x14ac:dyDescent="0.35">
      <c r="B70" s="545" t="s">
        <v>41</v>
      </c>
      <c r="C70" s="104" t="s">
        <v>106</v>
      </c>
      <c r="D70" s="121"/>
      <c r="E70" s="121"/>
      <c r="F70" s="121"/>
      <c r="G70" s="121"/>
      <c r="H70" s="121"/>
      <c r="I70" s="122"/>
    </row>
    <row r="71" spans="2:11" ht="17.5" customHeight="1" x14ac:dyDescent="0.5">
      <c r="B71" s="545"/>
      <c r="C71" s="123"/>
      <c r="D71" s="479" t="s">
        <v>100</v>
      </c>
      <c r="E71" s="479"/>
      <c r="F71" s="479"/>
      <c r="G71" s="479"/>
      <c r="H71" s="451"/>
      <c r="I71" s="122"/>
      <c r="J71" s="102"/>
      <c r="K71" s="102"/>
    </row>
    <row r="72" spans="2:11" ht="17.5" customHeight="1" x14ac:dyDescent="0.5">
      <c r="B72" s="545"/>
      <c r="C72" s="123"/>
      <c r="D72" s="479" t="s">
        <v>102</v>
      </c>
      <c r="E72" s="479"/>
      <c r="F72" s="479"/>
      <c r="G72" s="479"/>
      <c r="H72" s="451"/>
      <c r="I72" s="122"/>
      <c r="J72" s="102"/>
      <c r="K72" s="102"/>
    </row>
    <row r="73" spans="2:11" ht="17.5" customHeight="1" x14ac:dyDescent="0.5">
      <c r="B73" s="545"/>
      <c r="C73" s="123"/>
      <c r="D73" s="479" t="s">
        <v>101</v>
      </c>
      <c r="E73" s="479"/>
      <c r="F73" s="479"/>
      <c r="G73" s="479"/>
      <c r="H73" s="451"/>
      <c r="I73" s="122"/>
      <c r="J73" s="102"/>
      <c r="K73" s="102"/>
    </row>
    <row r="74" spans="2:11" ht="7" customHeight="1" x14ac:dyDescent="0.5">
      <c r="B74" s="120"/>
      <c r="C74" s="123"/>
      <c r="D74" s="450"/>
      <c r="E74" s="451"/>
      <c r="F74" s="451"/>
      <c r="G74" s="451"/>
      <c r="H74" s="451"/>
      <c r="I74" s="122"/>
      <c r="J74" s="102"/>
      <c r="K74" s="102"/>
    </row>
    <row r="75" spans="2:11" ht="20.5" x14ac:dyDescent="0.5">
      <c r="B75" s="120"/>
      <c r="C75" s="104" t="s">
        <v>432</v>
      </c>
      <c r="E75" s="451"/>
      <c r="F75" s="451"/>
      <c r="G75" s="451"/>
      <c r="H75" s="451"/>
      <c r="I75" s="122"/>
      <c r="J75" s="102"/>
      <c r="K75" s="102"/>
    </row>
    <row r="76" spans="2:11" ht="5" customHeight="1" x14ac:dyDescent="0.5">
      <c r="B76" s="124"/>
      <c r="C76" s="125"/>
      <c r="D76" s="126"/>
      <c r="E76" s="126"/>
      <c r="F76" s="126"/>
      <c r="G76" s="126"/>
      <c r="H76" s="126"/>
      <c r="I76" s="127"/>
    </row>
    <row r="77" spans="2:11" ht="10" customHeight="1" x14ac:dyDescent="0.35">
      <c r="B77" s="78"/>
      <c r="C77" s="79"/>
      <c r="D77" s="79"/>
      <c r="E77" s="79"/>
      <c r="F77" s="79"/>
      <c r="G77" s="79"/>
      <c r="H77" s="79"/>
      <c r="I77" s="79"/>
    </row>
    <row r="78" spans="2:11" ht="9.65" customHeight="1" x14ac:dyDescent="0.35">
      <c r="B78" s="128"/>
      <c r="C78" s="117"/>
      <c r="D78" s="117"/>
      <c r="E78" s="117"/>
      <c r="F78" s="117"/>
      <c r="G78" s="117"/>
      <c r="H78" s="117"/>
      <c r="I78" s="129"/>
    </row>
    <row r="79" spans="2:11" ht="17.149999999999999" customHeight="1" x14ac:dyDescent="0.35">
      <c r="B79" s="524" t="s">
        <v>184</v>
      </c>
      <c r="C79" s="104" t="s">
        <v>124</v>
      </c>
      <c r="D79" s="130"/>
      <c r="E79" s="130"/>
      <c r="F79" s="130"/>
      <c r="G79" s="130"/>
      <c r="H79" s="130"/>
      <c r="I79" s="131"/>
    </row>
    <row r="80" spans="2:11" ht="17.149999999999999" customHeight="1" x14ac:dyDescent="0.35">
      <c r="B80" s="524"/>
      <c r="C80" s="105"/>
      <c r="D80" s="132" t="s">
        <v>133</v>
      </c>
      <c r="E80" s="130"/>
      <c r="F80" s="130"/>
      <c r="G80" s="130"/>
      <c r="H80" s="130"/>
      <c r="I80" s="131"/>
    </row>
    <row r="81" spans="2:14" ht="17.149999999999999" customHeight="1" x14ac:dyDescent="0.35">
      <c r="B81" s="524"/>
      <c r="C81" s="105"/>
      <c r="D81" s="518" t="s">
        <v>134</v>
      </c>
      <c r="E81" s="518"/>
      <c r="F81" s="518"/>
      <c r="G81" s="518"/>
      <c r="H81" s="518"/>
      <c r="I81" s="519"/>
    </row>
    <row r="82" spans="2:14" x14ac:dyDescent="0.35">
      <c r="B82" s="524"/>
      <c r="C82" s="105"/>
      <c r="D82" s="518"/>
      <c r="E82" s="518"/>
      <c r="F82" s="518"/>
      <c r="G82" s="518"/>
      <c r="H82" s="518"/>
      <c r="I82" s="519"/>
    </row>
    <row r="83" spans="2:14" ht="17.149999999999999" customHeight="1" x14ac:dyDescent="0.35">
      <c r="B83" s="524"/>
      <c r="C83" s="105"/>
      <c r="D83" s="135" t="s">
        <v>135</v>
      </c>
      <c r="E83" s="136"/>
      <c r="F83" s="136"/>
      <c r="G83" s="136"/>
      <c r="H83" s="136"/>
      <c r="I83" s="137"/>
      <c r="K83" s="502"/>
      <c r="L83" s="502"/>
      <c r="M83" s="502"/>
      <c r="N83" s="502"/>
    </row>
    <row r="84" spans="2:14" ht="17.149999999999999" customHeight="1" x14ac:dyDescent="0.35">
      <c r="B84" s="524"/>
      <c r="C84" s="105"/>
      <c r="D84" s="518" t="s">
        <v>390</v>
      </c>
      <c r="E84" s="518"/>
      <c r="F84" s="518"/>
      <c r="G84" s="518"/>
      <c r="H84" s="518"/>
      <c r="I84" s="519"/>
      <c r="K84" s="502"/>
      <c r="L84" s="502"/>
      <c r="M84" s="502"/>
      <c r="N84" s="502"/>
    </row>
    <row r="85" spans="2:14" ht="17.149999999999999" customHeight="1" x14ac:dyDescent="0.35">
      <c r="B85" s="524"/>
      <c r="C85" s="105"/>
      <c r="D85" s="518"/>
      <c r="E85" s="518"/>
      <c r="F85" s="518"/>
      <c r="G85" s="518"/>
      <c r="H85" s="518"/>
      <c r="I85" s="519"/>
      <c r="K85" s="502"/>
      <c r="L85" s="502"/>
      <c r="M85" s="502"/>
      <c r="N85" s="502"/>
    </row>
    <row r="86" spans="2:14" ht="17.149999999999999" customHeight="1" x14ac:dyDescent="0.35">
      <c r="B86" s="524"/>
      <c r="C86" s="105"/>
      <c r="D86" s="518"/>
      <c r="E86" s="518"/>
      <c r="F86" s="518"/>
      <c r="G86" s="518"/>
      <c r="H86" s="518"/>
      <c r="I86" s="519"/>
      <c r="K86" s="502"/>
      <c r="L86" s="502"/>
      <c r="M86" s="502"/>
      <c r="N86" s="502"/>
    </row>
    <row r="87" spans="2:14" ht="17.149999999999999" customHeight="1" x14ac:dyDescent="0.35">
      <c r="B87" s="524"/>
      <c r="C87" s="105"/>
      <c r="D87" s="135"/>
      <c r="E87" s="449" t="s">
        <v>353</v>
      </c>
      <c r="F87" s="136"/>
      <c r="G87" s="136"/>
      <c r="H87" s="136"/>
      <c r="I87" s="137"/>
      <c r="K87" s="502"/>
      <c r="L87" s="502"/>
      <c r="M87" s="502"/>
      <c r="N87" s="502"/>
    </row>
    <row r="88" spans="2:14" ht="17.149999999999999" customHeight="1" x14ac:dyDescent="0.35">
      <c r="B88" s="524"/>
      <c r="C88" s="105"/>
      <c r="D88" s="135"/>
      <c r="E88" s="504" t="s">
        <v>369</v>
      </c>
      <c r="F88" s="504"/>
      <c r="G88" s="504"/>
      <c r="H88" s="504"/>
      <c r="I88" s="505"/>
      <c r="K88" s="502"/>
      <c r="L88" s="502"/>
      <c r="M88" s="502"/>
      <c r="N88" s="502"/>
    </row>
    <row r="89" spans="2:14" ht="17.149999999999999" customHeight="1" x14ac:dyDescent="0.35">
      <c r="B89" s="524"/>
      <c r="C89" s="105"/>
      <c r="D89" s="135"/>
      <c r="E89" s="504"/>
      <c r="F89" s="504"/>
      <c r="G89" s="504"/>
      <c r="H89" s="504"/>
      <c r="I89" s="505"/>
      <c r="K89" s="502"/>
      <c r="L89" s="502"/>
      <c r="M89" s="502"/>
      <c r="N89" s="502"/>
    </row>
    <row r="90" spans="2:14" ht="17.149999999999999" customHeight="1" x14ac:dyDescent="0.35">
      <c r="B90" s="524"/>
      <c r="C90" s="105"/>
      <c r="D90" s="135"/>
      <c r="E90" s="449" t="s">
        <v>352</v>
      </c>
      <c r="F90" s="136"/>
      <c r="G90" s="136"/>
      <c r="H90" s="136"/>
      <c r="I90" s="137"/>
      <c r="K90" s="502"/>
      <c r="L90" s="502"/>
      <c r="M90" s="502"/>
      <c r="N90" s="502"/>
    </row>
    <row r="91" spans="2:14" ht="17.149999999999999" customHeight="1" x14ac:dyDescent="0.35">
      <c r="B91" s="524"/>
      <c r="C91" s="105"/>
      <c r="D91" s="135"/>
      <c r="E91" s="449" t="s">
        <v>351</v>
      </c>
      <c r="F91" s="136"/>
      <c r="G91" s="136"/>
      <c r="H91" s="136"/>
      <c r="I91" s="137"/>
      <c r="K91" s="502"/>
      <c r="L91" s="502"/>
      <c r="M91" s="502"/>
      <c r="N91" s="502"/>
    </row>
    <row r="92" spans="2:14" ht="17.149999999999999" customHeight="1" x14ac:dyDescent="0.35">
      <c r="B92" s="524"/>
      <c r="C92" s="105"/>
      <c r="D92" s="135"/>
      <c r="E92" s="449" t="s">
        <v>350</v>
      </c>
      <c r="F92" s="136"/>
      <c r="G92" s="136"/>
      <c r="H92" s="136"/>
      <c r="I92" s="137"/>
      <c r="K92" s="502"/>
      <c r="L92" s="502"/>
      <c r="M92" s="502"/>
      <c r="N92" s="502"/>
    </row>
    <row r="93" spans="2:14" ht="17.149999999999999" customHeight="1" x14ac:dyDescent="0.35">
      <c r="B93" s="524"/>
      <c r="C93" s="105"/>
      <c r="D93" s="135"/>
      <c r="E93" s="449" t="s">
        <v>370</v>
      </c>
      <c r="F93" s="136"/>
      <c r="G93" s="136"/>
      <c r="H93" s="136"/>
      <c r="I93" s="137"/>
      <c r="K93" s="502"/>
      <c r="L93" s="502"/>
      <c r="M93" s="502"/>
      <c r="N93" s="502"/>
    </row>
    <row r="94" spans="2:14" ht="17.5" customHeight="1" x14ac:dyDescent="0.35">
      <c r="B94" s="524"/>
      <c r="C94" s="105"/>
      <c r="D94" s="475" t="s">
        <v>414</v>
      </c>
      <c r="E94" s="476"/>
      <c r="F94" s="477"/>
      <c r="G94" s="477"/>
      <c r="H94" s="477"/>
      <c r="I94" s="478"/>
      <c r="K94" s="502"/>
      <c r="L94" s="502"/>
      <c r="M94" s="502"/>
      <c r="N94" s="502"/>
    </row>
    <row r="95" spans="2:14" ht="17.149999999999999" customHeight="1" x14ac:dyDescent="0.35">
      <c r="B95" s="524"/>
      <c r="C95" s="139"/>
      <c r="D95" s="132" t="s">
        <v>136</v>
      </c>
      <c r="E95" s="130"/>
      <c r="F95" s="130"/>
      <c r="G95" s="130"/>
      <c r="H95" s="130"/>
      <c r="I95" s="131"/>
      <c r="K95" s="502"/>
      <c r="L95" s="502"/>
      <c r="M95" s="502"/>
      <c r="N95" s="502"/>
    </row>
    <row r="96" spans="2:14" ht="17.149999999999999" customHeight="1" x14ac:dyDescent="0.35">
      <c r="B96" s="524"/>
      <c r="C96" s="94"/>
      <c r="D96" s="518" t="s">
        <v>137</v>
      </c>
      <c r="E96" s="518"/>
      <c r="F96" s="518"/>
      <c r="G96" s="518"/>
      <c r="H96" s="518"/>
      <c r="I96" s="519"/>
      <c r="K96" s="502"/>
      <c r="L96" s="502"/>
      <c r="M96" s="502"/>
      <c r="N96" s="502"/>
    </row>
    <row r="97" spans="2:14" ht="17.149999999999999" customHeight="1" x14ac:dyDescent="0.35">
      <c r="B97" s="524"/>
      <c r="C97" s="94"/>
      <c r="D97" s="518"/>
      <c r="E97" s="518"/>
      <c r="F97" s="518"/>
      <c r="G97" s="518"/>
      <c r="H97" s="518"/>
      <c r="I97" s="519"/>
      <c r="K97" s="138"/>
      <c r="L97" s="138"/>
      <c r="M97" s="138"/>
      <c r="N97" s="138"/>
    </row>
    <row r="98" spans="2:14" ht="9" customHeight="1" x14ac:dyDescent="0.35">
      <c r="B98" s="524"/>
      <c r="C98" s="94"/>
      <c r="D98" s="94"/>
      <c r="E98" s="94"/>
      <c r="F98" s="94"/>
      <c r="G98" s="94"/>
      <c r="H98" s="94"/>
      <c r="I98" s="96"/>
    </row>
    <row r="99" spans="2:14" ht="17.5" customHeight="1" x14ac:dyDescent="0.35">
      <c r="B99" s="524"/>
      <c r="C99" s="516" t="s">
        <v>330</v>
      </c>
      <c r="D99" s="516"/>
      <c r="E99" s="516"/>
      <c r="F99" s="516"/>
      <c r="G99" s="516"/>
      <c r="H99" s="516"/>
      <c r="I99" s="517"/>
      <c r="L99" s="140"/>
    </row>
    <row r="100" spans="2:14" ht="17.5" customHeight="1" x14ac:dyDescent="0.35">
      <c r="B100" s="524"/>
      <c r="C100" s="516"/>
      <c r="D100" s="516"/>
      <c r="E100" s="516"/>
      <c r="F100" s="516"/>
      <c r="G100" s="516"/>
      <c r="H100" s="516"/>
      <c r="I100" s="517"/>
      <c r="L100" s="140"/>
    </row>
    <row r="101" spans="2:14" ht="11.15" customHeight="1" x14ac:dyDescent="0.35">
      <c r="B101" s="525"/>
      <c r="C101" s="141"/>
      <c r="D101" s="142"/>
      <c r="E101" s="141"/>
      <c r="F101" s="141"/>
      <c r="G101" s="141"/>
      <c r="H101" s="141"/>
      <c r="I101" s="143"/>
    </row>
    <row r="102" spans="2:14" ht="10" customHeight="1" x14ac:dyDescent="0.35">
      <c r="B102" s="78"/>
      <c r="C102" s="79"/>
      <c r="D102" s="79"/>
      <c r="E102" s="79"/>
      <c r="F102" s="79"/>
      <c r="G102" s="79"/>
      <c r="H102" s="79"/>
      <c r="I102" s="79"/>
    </row>
    <row r="103" spans="2:14" ht="10" customHeight="1" x14ac:dyDescent="0.35">
      <c r="B103" s="128"/>
      <c r="C103" s="117"/>
      <c r="D103" s="117"/>
      <c r="E103" s="117"/>
      <c r="F103" s="117"/>
      <c r="G103" s="117"/>
      <c r="H103" s="118"/>
      <c r="I103" s="119"/>
    </row>
    <row r="104" spans="2:14" ht="17.149999999999999" customHeight="1" x14ac:dyDescent="0.35">
      <c r="B104" s="524" t="s">
        <v>302</v>
      </c>
      <c r="C104" s="528" t="s">
        <v>185</v>
      </c>
      <c r="D104" s="528"/>
      <c r="E104" s="528"/>
      <c r="F104" s="528"/>
      <c r="G104" s="528"/>
      <c r="H104" s="528"/>
      <c r="I104" s="529"/>
    </row>
    <row r="105" spans="2:14" ht="17.149999999999999" customHeight="1" x14ac:dyDescent="0.35">
      <c r="B105" s="524"/>
      <c r="C105" s="528"/>
      <c r="D105" s="528"/>
      <c r="E105" s="528"/>
      <c r="F105" s="528"/>
      <c r="G105" s="528"/>
      <c r="H105" s="528"/>
      <c r="I105" s="529"/>
    </row>
    <row r="106" spans="2:14" ht="17.149999999999999" customHeight="1" x14ac:dyDescent="0.35">
      <c r="B106" s="524"/>
      <c r="C106" s="94"/>
      <c r="D106" s="512" t="s">
        <v>181</v>
      </c>
      <c r="E106" s="512"/>
      <c r="F106" s="512"/>
      <c r="G106" s="311"/>
      <c r="H106" s="311"/>
      <c r="I106" s="96"/>
    </row>
    <row r="107" spans="2:14" ht="17.149999999999999" customHeight="1" x14ac:dyDescent="0.35">
      <c r="B107" s="524"/>
      <c r="C107" s="94"/>
      <c r="D107" s="512" t="s">
        <v>234</v>
      </c>
      <c r="E107" s="512"/>
      <c r="F107" s="512"/>
      <c r="G107" s="311"/>
      <c r="H107" s="311"/>
      <c r="I107" s="96"/>
    </row>
    <row r="108" spans="2:14" ht="17.149999999999999" customHeight="1" x14ac:dyDescent="0.35">
      <c r="B108" s="524"/>
      <c r="C108" s="94"/>
      <c r="D108" s="480" t="s">
        <v>0</v>
      </c>
      <c r="E108" s="480"/>
      <c r="F108" s="480"/>
      <c r="G108" s="481"/>
      <c r="H108" s="434"/>
      <c r="I108" s="91"/>
    </row>
    <row r="109" spans="2:14" ht="17.149999999999999" customHeight="1" x14ac:dyDescent="0.35">
      <c r="B109" s="524"/>
      <c r="C109" s="94"/>
      <c r="D109" s="503" t="s">
        <v>252</v>
      </c>
      <c r="E109" s="503"/>
      <c r="F109" s="503"/>
      <c r="G109" s="503"/>
      <c r="H109" s="503"/>
      <c r="I109" s="91"/>
    </row>
    <row r="110" spans="2:14" ht="17.149999999999999" customHeight="1" x14ac:dyDescent="0.35">
      <c r="B110" s="524"/>
      <c r="C110" s="94"/>
      <c r="D110" s="503" t="s">
        <v>170</v>
      </c>
      <c r="E110" s="503"/>
      <c r="F110" s="503"/>
      <c r="G110" s="434"/>
      <c r="H110" s="434"/>
      <c r="I110" s="91"/>
    </row>
    <row r="111" spans="2:14" ht="17.149999999999999" customHeight="1" x14ac:dyDescent="0.35">
      <c r="B111" s="524"/>
      <c r="C111" s="94"/>
      <c r="D111" s="503" t="s">
        <v>300</v>
      </c>
      <c r="E111" s="503"/>
      <c r="F111" s="503"/>
      <c r="G111" s="503"/>
      <c r="H111" s="503"/>
      <c r="I111" s="503"/>
      <c r="J111" s="274"/>
    </row>
    <row r="112" spans="2:14" ht="17.149999999999999" customHeight="1" x14ac:dyDescent="0.35">
      <c r="B112" s="524"/>
      <c r="C112" s="94"/>
      <c r="D112" s="512" t="s">
        <v>39</v>
      </c>
      <c r="E112" s="512"/>
      <c r="F112" s="512"/>
      <c r="G112" s="435"/>
      <c r="H112" s="435"/>
      <c r="I112" s="91"/>
    </row>
    <row r="113" spans="2:9" ht="17.149999999999999" customHeight="1" x14ac:dyDescent="0.35">
      <c r="B113" s="524"/>
      <c r="C113" s="94"/>
      <c r="D113" s="512" t="s">
        <v>230</v>
      </c>
      <c r="E113" s="512"/>
      <c r="F113" s="512"/>
      <c r="G113" s="435"/>
      <c r="H113" s="434"/>
      <c r="I113" s="96"/>
    </row>
    <row r="114" spans="2:9" ht="17.149999999999999" customHeight="1" x14ac:dyDescent="0.5">
      <c r="B114" s="524"/>
      <c r="C114" s="94"/>
      <c r="D114" s="512" t="s">
        <v>8</v>
      </c>
      <c r="E114" s="512"/>
      <c r="F114" s="512"/>
      <c r="G114" s="432"/>
      <c r="H114" s="310"/>
      <c r="I114" s="96"/>
    </row>
    <row r="115" spans="2:9" ht="9" customHeight="1" x14ac:dyDescent="0.5">
      <c r="B115" s="524"/>
      <c r="C115" s="94"/>
      <c r="D115" s="144"/>
      <c r="E115" s="144"/>
      <c r="F115" s="144"/>
      <c r="G115" s="144"/>
      <c r="H115" s="94"/>
      <c r="I115" s="96"/>
    </row>
    <row r="116" spans="2:9" ht="17.149999999999999" customHeight="1" x14ac:dyDescent="0.35">
      <c r="B116" s="524"/>
      <c r="C116" s="104" t="s">
        <v>125</v>
      </c>
      <c r="D116" s="145"/>
      <c r="E116" s="145"/>
      <c r="F116" s="145"/>
      <c r="G116" s="145"/>
      <c r="H116" s="145"/>
      <c r="I116" s="146"/>
    </row>
    <row r="117" spans="2:9" ht="9" customHeight="1" x14ac:dyDescent="0.5">
      <c r="B117" s="524"/>
      <c r="C117" s="147"/>
      <c r="D117" s="147"/>
      <c r="E117" s="147"/>
      <c r="F117" s="147"/>
      <c r="G117" s="147"/>
      <c r="H117" s="147"/>
      <c r="I117" s="148"/>
    </row>
    <row r="118" spans="2:9" ht="25" customHeight="1" x14ac:dyDescent="0.35">
      <c r="B118" s="524"/>
      <c r="C118" s="532" t="s">
        <v>181</v>
      </c>
      <c r="D118" s="532"/>
      <c r="E118" s="532"/>
      <c r="F118" s="532"/>
      <c r="G118" s="532"/>
      <c r="H118" s="532"/>
      <c r="I118" s="533"/>
    </row>
    <row r="119" spans="2:9" ht="9" customHeight="1" x14ac:dyDescent="0.5">
      <c r="B119" s="524"/>
      <c r="C119" s="149"/>
      <c r="D119" s="102"/>
      <c r="E119" s="102"/>
      <c r="F119" s="102"/>
      <c r="G119" s="102"/>
      <c r="H119" s="102"/>
      <c r="I119" s="150"/>
    </row>
    <row r="120" spans="2:9" ht="17.149999999999999" customHeight="1" x14ac:dyDescent="0.5">
      <c r="B120" s="524"/>
      <c r="C120" s="154" t="s">
        <v>64</v>
      </c>
      <c r="D120" s="155"/>
      <c r="E120" s="155"/>
      <c r="F120" s="155"/>
      <c r="G120" s="155"/>
      <c r="H120" s="155"/>
      <c r="I120" s="156"/>
    </row>
    <row r="121" spans="2:9" ht="14.5" customHeight="1" x14ac:dyDescent="0.35">
      <c r="B121" s="524"/>
      <c r="C121" s="516" t="s">
        <v>318</v>
      </c>
      <c r="D121" s="516"/>
      <c r="E121" s="516"/>
      <c r="F121" s="516"/>
      <c r="G121" s="516"/>
      <c r="H121" s="516"/>
      <c r="I121" s="517"/>
    </row>
    <row r="122" spans="2:9" ht="17.5" customHeight="1" x14ac:dyDescent="0.35">
      <c r="B122" s="524"/>
      <c r="C122" s="516"/>
      <c r="D122" s="516"/>
      <c r="E122" s="516"/>
      <c r="F122" s="516"/>
      <c r="G122" s="516"/>
      <c r="H122" s="516"/>
      <c r="I122" s="517"/>
    </row>
    <row r="123" spans="2:9" ht="17.5" customHeight="1" x14ac:dyDescent="0.35">
      <c r="B123" s="524"/>
      <c r="C123" s="516"/>
      <c r="D123" s="516"/>
      <c r="E123" s="516"/>
      <c r="F123" s="516"/>
      <c r="G123" s="516"/>
      <c r="H123" s="516"/>
      <c r="I123" s="517"/>
    </row>
    <row r="124" spans="2:9" ht="5.15" customHeight="1" x14ac:dyDescent="0.35">
      <c r="B124" s="524"/>
      <c r="C124" s="516"/>
      <c r="D124" s="516"/>
      <c r="E124" s="516"/>
      <c r="F124" s="516"/>
      <c r="G124" s="516"/>
      <c r="H124" s="516"/>
      <c r="I124" s="517"/>
    </row>
    <row r="125" spans="2:9" ht="13.5" customHeight="1" x14ac:dyDescent="0.35">
      <c r="B125" s="524"/>
      <c r="C125" s="516"/>
      <c r="D125" s="516"/>
      <c r="E125" s="516"/>
      <c r="F125" s="516"/>
      <c r="G125" s="516"/>
      <c r="H125" s="516"/>
      <c r="I125" s="517"/>
    </row>
    <row r="126" spans="2:9" ht="9" customHeight="1" x14ac:dyDescent="0.5">
      <c r="B126" s="524"/>
      <c r="C126" s="147"/>
      <c r="D126" s="147"/>
      <c r="E126" s="147"/>
      <c r="F126" s="147"/>
      <c r="G126" s="147"/>
      <c r="H126" s="147"/>
      <c r="I126" s="148"/>
    </row>
    <row r="127" spans="2:9" ht="17.149999999999999" customHeight="1" x14ac:dyDescent="0.5">
      <c r="B127" s="524"/>
      <c r="C127" s="154" t="s">
        <v>63</v>
      </c>
      <c r="D127" s="95"/>
      <c r="E127" s="95"/>
      <c r="F127" s="95"/>
      <c r="G127" s="95"/>
      <c r="H127" s="95"/>
      <c r="I127" s="89"/>
    </row>
    <row r="128" spans="2:9" ht="17.149999999999999" customHeight="1" x14ac:dyDescent="0.35">
      <c r="B128" s="524"/>
      <c r="C128" s="528" t="s">
        <v>360</v>
      </c>
      <c r="D128" s="528"/>
      <c r="E128" s="528"/>
      <c r="F128" s="528"/>
      <c r="G128" s="528"/>
      <c r="H128" s="528"/>
      <c r="I128" s="529"/>
    </row>
    <row r="129" spans="2:9" ht="9" customHeight="1" x14ac:dyDescent="0.5">
      <c r="B129" s="524"/>
      <c r="C129" s="98"/>
      <c r="D129" s="95"/>
      <c r="E129" s="95"/>
      <c r="F129" s="95"/>
      <c r="G129" s="95"/>
      <c r="H129" s="95"/>
      <c r="I129" s="89"/>
    </row>
    <row r="130" spans="2:9" ht="17.149999999999999" customHeight="1" x14ac:dyDescent="0.5">
      <c r="B130" s="524"/>
      <c r="C130" s="154" t="s">
        <v>104</v>
      </c>
      <c r="D130" s="95"/>
      <c r="E130" s="95"/>
      <c r="F130" s="95"/>
      <c r="G130" s="95"/>
      <c r="H130" s="95"/>
      <c r="I130" s="89"/>
    </row>
    <row r="131" spans="2:9" ht="17.149999999999999" customHeight="1" x14ac:dyDescent="0.5">
      <c r="B131" s="524"/>
      <c r="C131" s="93" t="s">
        <v>276</v>
      </c>
      <c r="D131" s="98"/>
      <c r="E131" s="98"/>
      <c r="F131" s="98"/>
      <c r="G131" s="98"/>
      <c r="H131" s="98"/>
      <c r="I131" s="159"/>
    </row>
    <row r="132" spans="2:9" ht="12" customHeight="1" x14ac:dyDescent="0.35">
      <c r="B132" s="524"/>
      <c r="C132" s="160" t="s">
        <v>171</v>
      </c>
      <c r="D132" s="161"/>
      <c r="E132" s="161"/>
      <c r="H132" s="161" t="s">
        <v>303</v>
      </c>
      <c r="I132" s="137"/>
    </row>
    <row r="133" spans="2:9" ht="12" customHeight="1" x14ac:dyDescent="0.35">
      <c r="B133" s="524"/>
      <c r="C133" s="160" t="s">
        <v>248</v>
      </c>
      <c r="D133" s="161"/>
      <c r="E133" s="161"/>
      <c r="H133" s="161" t="s">
        <v>186</v>
      </c>
      <c r="I133" s="137"/>
    </row>
    <row r="134" spans="2:9" ht="12" customHeight="1" x14ac:dyDescent="0.35">
      <c r="B134" s="524"/>
      <c r="C134" s="341" t="s">
        <v>4</v>
      </c>
      <c r="D134" s="161"/>
      <c r="E134" s="161"/>
      <c r="H134" s="161" t="s">
        <v>187</v>
      </c>
      <c r="I134" s="162"/>
    </row>
    <row r="135" spans="2:9" ht="9" customHeight="1" x14ac:dyDescent="0.5">
      <c r="B135" s="524"/>
      <c r="C135" s="166"/>
      <c r="D135" s="115"/>
      <c r="E135" s="115"/>
      <c r="F135" s="147"/>
      <c r="G135" s="147"/>
      <c r="H135" s="147"/>
      <c r="I135" s="148"/>
    </row>
    <row r="136" spans="2:9" ht="15" hidden="1" customHeight="1" x14ac:dyDescent="0.5">
      <c r="B136" s="524"/>
      <c r="C136" s="167"/>
      <c r="D136" s="95"/>
      <c r="E136" s="98"/>
      <c r="F136" s="167"/>
      <c r="G136" s="98"/>
      <c r="H136" s="98"/>
      <c r="I136" s="158"/>
    </row>
    <row r="137" spans="2:9" ht="11.15" hidden="1" customHeight="1" x14ac:dyDescent="0.5">
      <c r="B137" s="524"/>
      <c r="C137" s="167"/>
      <c r="D137" s="98"/>
      <c r="E137" s="98"/>
      <c r="F137" s="167"/>
      <c r="G137" s="98"/>
      <c r="H137" s="98"/>
      <c r="I137" s="158"/>
    </row>
    <row r="138" spans="2:9" ht="11.15" hidden="1" customHeight="1" x14ac:dyDescent="0.5">
      <c r="B138" s="524"/>
      <c r="C138" s="167"/>
      <c r="D138" s="98"/>
      <c r="E138" s="98"/>
      <c r="F138" s="167"/>
      <c r="G138" s="98"/>
      <c r="H138" s="98"/>
      <c r="I138" s="158"/>
    </row>
    <row r="139" spans="2:9" ht="11.15" hidden="1" customHeight="1" x14ac:dyDescent="0.5">
      <c r="B139" s="524"/>
      <c r="C139" s="167"/>
      <c r="D139" s="98"/>
      <c r="E139" s="98"/>
      <c r="F139" s="167"/>
      <c r="G139" s="98"/>
      <c r="H139" s="98"/>
      <c r="I139" s="158"/>
    </row>
    <row r="140" spans="2:9" ht="11.15" hidden="1" customHeight="1" x14ac:dyDescent="0.5">
      <c r="B140" s="524"/>
      <c r="C140" s="98"/>
      <c r="D140" s="98"/>
      <c r="E140" s="98"/>
      <c r="F140" s="98"/>
      <c r="G140" s="98"/>
      <c r="H140" s="98"/>
      <c r="I140" s="158"/>
    </row>
    <row r="141" spans="2:9" ht="17.149999999999999" customHeight="1" x14ac:dyDescent="0.5">
      <c r="B141" s="524"/>
      <c r="C141" s="154" t="s">
        <v>105</v>
      </c>
      <c r="D141" s="98"/>
      <c r="E141" s="98"/>
      <c r="F141" s="98"/>
      <c r="G141" s="98"/>
      <c r="H141" s="98"/>
      <c r="I141" s="158"/>
    </row>
    <row r="142" spans="2:9" ht="17.149999999999999" customHeight="1" x14ac:dyDescent="0.5">
      <c r="B142" s="524"/>
      <c r="C142" s="93"/>
      <c r="D142" s="95"/>
      <c r="E142" s="157"/>
      <c r="F142" s="157"/>
      <c r="G142" s="157"/>
      <c r="H142" s="157"/>
      <c r="I142" s="158"/>
    </row>
    <row r="143" spans="2:9" ht="17.149999999999999" customHeight="1" x14ac:dyDescent="0.5">
      <c r="B143" s="524"/>
      <c r="C143" s="93"/>
      <c r="D143" s="95"/>
      <c r="E143" s="157"/>
      <c r="F143" s="157"/>
      <c r="G143" s="157"/>
      <c r="H143" s="157"/>
      <c r="I143" s="158"/>
    </row>
    <row r="144" spans="2:9" ht="17.149999999999999" customHeight="1" x14ac:dyDescent="0.5">
      <c r="B144" s="524"/>
      <c r="C144" s="93"/>
      <c r="D144" s="95"/>
      <c r="E144" s="157"/>
      <c r="F144" s="157"/>
      <c r="G144" s="157"/>
      <c r="H144" s="157"/>
      <c r="I144" s="158"/>
    </row>
    <row r="145" spans="2:9" ht="17.149999999999999" customHeight="1" x14ac:dyDescent="0.5">
      <c r="B145" s="524"/>
      <c r="C145" s="93"/>
      <c r="D145" s="95"/>
      <c r="E145" s="157"/>
      <c r="F145" s="157"/>
      <c r="G145" s="157"/>
      <c r="H145" s="157"/>
      <c r="I145" s="158"/>
    </row>
    <row r="146" spans="2:9" ht="17.149999999999999" customHeight="1" x14ac:dyDescent="0.5">
      <c r="B146" s="524"/>
      <c r="C146" s="93"/>
      <c r="D146" s="95"/>
      <c r="E146" s="157"/>
      <c r="F146" s="157"/>
      <c r="G146" s="157"/>
      <c r="H146" s="157"/>
      <c r="I146" s="158"/>
    </row>
    <row r="147" spans="2:9" ht="17.149999999999999" customHeight="1" x14ac:dyDescent="0.5">
      <c r="B147" s="524"/>
      <c r="C147" s="93"/>
      <c r="D147" s="95"/>
      <c r="E147" s="157"/>
      <c r="F147" s="157"/>
      <c r="G147" s="157"/>
      <c r="H147" s="157"/>
      <c r="I147" s="158"/>
    </row>
    <row r="148" spans="2:9" ht="17.149999999999999" customHeight="1" x14ac:dyDescent="0.5">
      <c r="B148" s="524"/>
      <c r="C148" s="93"/>
      <c r="D148" s="95"/>
      <c r="E148" s="157"/>
      <c r="F148" s="157"/>
      <c r="G148" s="157"/>
      <c r="H148" s="157"/>
      <c r="I148" s="158"/>
    </row>
    <row r="149" spans="2:9" ht="17.149999999999999" customHeight="1" x14ac:dyDescent="0.5">
      <c r="B149" s="524"/>
      <c r="C149" s="93"/>
      <c r="D149" s="95"/>
      <c r="E149" s="157"/>
      <c r="F149" s="157"/>
      <c r="G149" s="157"/>
      <c r="H149" s="157"/>
      <c r="I149" s="158"/>
    </row>
    <row r="150" spans="2:9" ht="17.149999999999999" customHeight="1" x14ac:dyDescent="0.5">
      <c r="B150" s="524"/>
      <c r="C150" s="93"/>
      <c r="D150" s="95"/>
      <c r="E150" s="157"/>
      <c r="F150" s="157"/>
      <c r="G150" s="157"/>
      <c r="H150" s="157"/>
      <c r="I150" s="158"/>
    </row>
    <row r="151" spans="2:9" ht="17.149999999999999" customHeight="1" x14ac:dyDescent="0.5">
      <c r="B151" s="524"/>
      <c r="C151" s="93"/>
      <c r="D151" s="95"/>
      <c r="E151" s="157"/>
      <c r="F151" s="157"/>
      <c r="G151" s="157"/>
      <c r="H151" s="157"/>
      <c r="I151" s="158"/>
    </row>
    <row r="152" spans="2:9" ht="17.149999999999999" customHeight="1" x14ac:dyDescent="0.5">
      <c r="B152" s="524"/>
      <c r="C152" s="93"/>
      <c r="D152" s="95"/>
      <c r="E152" s="157"/>
      <c r="F152" s="157"/>
      <c r="G152" s="157"/>
      <c r="H152" s="157"/>
      <c r="I152" s="158"/>
    </row>
    <row r="153" spans="2:9" ht="17.149999999999999" customHeight="1" x14ac:dyDescent="0.5">
      <c r="B153" s="524"/>
      <c r="C153" s="93"/>
      <c r="D153" s="95"/>
      <c r="E153" s="157"/>
      <c r="F153" s="157"/>
      <c r="G153" s="157"/>
      <c r="H153" s="157"/>
      <c r="I153" s="158"/>
    </row>
    <row r="154" spans="2:9" ht="17.149999999999999" customHeight="1" x14ac:dyDescent="0.5">
      <c r="B154" s="524"/>
      <c r="C154" s="93"/>
      <c r="D154" s="95"/>
      <c r="E154" s="157"/>
      <c r="F154" s="157"/>
      <c r="G154" s="157"/>
      <c r="H154" s="157"/>
      <c r="I154" s="158"/>
    </row>
    <row r="155" spans="2:9" ht="17.149999999999999" customHeight="1" x14ac:dyDescent="0.5">
      <c r="B155" s="524"/>
      <c r="C155" s="93"/>
      <c r="D155" s="95"/>
      <c r="E155" s="157"/>
      <c r="F155" s="157"/>
      <c r="G155" s="157"/>
      <c r="H155" s="157"/>
      <c r="I155" s="158"/>
    </row>
    <row r="156" spans="2:9" ht="9" customHeight="1" x14ac:dyDescent="0.5">
      <c r="B156" s="524"/>
      <c r="C156" s="93"/>
      <c r="D156" s="95"/>
      <c r="E156" s="157"/>
      <c r="F156" s="157"/>
      <c r="G156" s="157"/>
      <c r="H156" s="157"/>
      <c r="I156" s="158"/>
    </row>
    <row r="157" spans="2:9" ht="25" customHeight="1" x14ac:dyDescent="0.35">
      <c r="B157" s="524"/>
      <c r="C157" s="532" t="s">
        <v>234</v>
      </c>
      <c r="D157" s="532"/>
      <c r="E157" s="532"/>
      <c r="F157" s="532"/>
      <c r="G157" s="532"/>
      <c r="H157" s="532"/>
      <c r="I157" s="533"/>
    </row>
    <row r="158" spans="2:9" ht="9" customHeight="1" x14ac:dyDescent="0.5">
      <c r="B158" s="524"/>
      <c r="C158" s="149"/>
      <c r="D158" s="102"/>
      <c r="E158" s="102"/>
      <c r="F158" s="102"/>
      <c r="G158" s="102"/>
      <c r="H158" s="102"/>
      <c r="I158" s="150"/>
    </row>
    <row r="159" spans="2:9" ht="18.649999999999999" customHeight="1" x14ac:dyDescent="0.35">
      <c r="B159" s="524"/>
      <c r="C159" s="526" t="s">
        <v>0</v>
      </c>
      <c r="D159" s="526"/>
      <c r="E159" s="526"/>
      <c r="F159" s="526"/>
      <c r="G159" s="526"/>
      <c r="H159" s="526"/>
      <c r="I159" s="527"/>
    </row>
    <row r="160" spans="2:9" ht="9" customHeight="1" x14ac:dyDescent="0.5">
      <c r="B160" s="524"/>
      <c r="C160" s="149"/>
      <c r="D160" s="102"/>
      <c r="E160" s="102"/>
      <c r="F160" s="102"/>
      <c r="G160" s="102"/>
      <c r="H160" s="102"/>
      <c r="I160" s="150"/>
    </row>
    <row r="161" spans="2:9" ht="17.149999999999999" customHeight="1" x14ac:dyDescent="0.5">
      <c r="B161" s="524"/>
      <c r="C161" s="154" t="s">
        <v>64</v>
      </c>
      <c r="D161" s="155"/>
      <c r="E161" s="155"/>
      <c r="F161" s="155"/>
      <c r="G161" s="155"/>
      <c r="H161" s="155"/>
      <c r="I161" s="156"/>
    </row>
    <row r="162" spans="2:9" ht="17.149999999999999" customHeight="1" x14ac:dyDescent="0.35">
      <c r="B162" s="524"/>
      <c r="C162" s="429" t="s">
        <v>304</v>
      </c>
      <c r="D162" s="130"/>
      <c r="E162" s="130"/>
      <c r="F162" s="130"/>
      <c r="G162" s="130"/>
      <c r="H162" s="130"/>
      <c r="I162" s="131"/>
    </row>
    <row r="163" spans="2:9" ht="9" customHeight="1" x14ac:dyDescent="0.5">
      <c r="B163" s="524"/>
      <c r="C163" s="107"/>
      <c r="D163" s="107"/>
      <c r="E163" s="107"/>
      <c r="F163" s="107"/>
      <c r="G163" s="107"/>
      <c r="H163" s="107"/>
      <c r="I163" s="108"/>
    </row>
    <row r="164" spans="2:9" ht="17.149999999999999" customHeight="1" x14ac:dyDescent="0.5">
      <c r="B164" s="524"/>
      <c r="C164" s="154" t="s">
        <v>63</v>
      </c>
      <c r="D164" s="95"/>
      <c r="E164" s="95"/>
      <c r="F164" s="95"/>
      <c r="G164" s="95"/>
      <c r="H164" s="95"/>
      <c r="I164" s="89"/>
    </row>
    <row r="165" spans="2:9" ht="17.149999999999999" customHeight="1" x14ac:dyDescent="0.35">
      <c r="B165" s="524"/>
      <c r="C165" s="528" t="s">
        <v>270</v>
      </c>
      <c r="D165" s="528"/>
      <c r="E165" s="528"/>
      <c r="F165" s="528"/>
      <c r="G165" s="528"/>
      <c r="H165" s="528"/>
      <c r="I165" s="529"/>
    </row>
    <row r="166" spans="2:9" ht="16.5" customHeight="1" x14ac:dyDescent="0.35">
      <c r="B166" s="524"/>
      <c r="C166" s="528" t="s">
        <v>305</v>
      </c>
      <c r="D166" s="528"/>
      <c r="E166" s="528"/>
      <c r="F166" s="528"/>
      <c r="G166" s="528"/>
      <c r="H166" s="528"/>
      <c r="I166" s="529"/>
    </row>
    <row r="167" spans="2:9" ht="15" customHeight="1" x14ac:dyDescent="0.35">
      <c r="B167" s="524"/>
      <c r="C167" s="528" t="s">
        <v>255</v>
      </c>
      <c r="D167" s="528"/>
      <c r="E167" s="528"/>
      <c r="F167" s="528"/>
      <c r="G167" s="528"/>
      <c r="H167" s="528"/>
      <c r="I167" s="529"/>
    </row>
    <row r="168" spans="2:9" ht="19" customHeight="1" x14ac:dyDescent="0.35">
      <c r="B168" s="524"/>
      <c r="C168" s="528"/>
      <c r="D168" s="528"/>
      <c r="E168" s="528"/>
      <c r="F168" s="528"/>
      <c r="G168" s="528"/>
      <c r="H168" s="528"/>
      <c r="I168" s="529"/>
    </row>
    <row r="169" spans="2:9" ht="9" customHeight="1" x14ac:dyDescent="0.5">
      <c r="B169" s="524"/>
      <c r="C169" s="98"/>
      <c r="D169" s="95"/>
      <c r="E169" s="95"/>
      <c r="F169" s="95"/>
      <c r="G169" s="95"/>
      <c r="H169" s="95"/>
      <c r="I169" s="89"/>
    </row>
    <row r="170" spans="2:9" ht="17.149999999999999" customHeight="1" x14ac:dyDescent="0.5">
      <c r="B170" s="524"/>
      <c r="C170" s="154" t="s">
        <v>104</v>
      </c>
      <c r="D170" s="95"/>
      <c r="E170" s="95"/>
      <c r="F170" s="95"/>
      <c r="G170" s="95"/>
      <c r="H170" s="95"/>
      <c r="I170" s="89"/>
    </row>
    <row r="171" spans="2:9" ht="17.149999999999999" customHeight="1" x14ac:dyDescent="0.5">
      <c r="B171" s="524"/>
      <c r="C171" s="93" t="s">
        <v>276</v>
      </c>
      <c r="D171" s="98"/>
      <c r="E171" s="98"/>
      <c r="F171" s="98"/>
      <c r="G171" s="98"/>
      <c r="H171" s="98"/>
      <c r="I171" s="159"/>
    </row>
    <row r="172" spans="2:9" ht="12" customHeight="1" x14ac:dyDescent="0.35">
      <c r="B172" s="524"/>
      <c r="C172" s="160" t="s">
        <v>173</v>
      </c>
      <c r="D172" s="161"/>
      <c r="E172" s="161"/>
      <c r="F172" s="161" t="s">
        <v>257</v>
      </c>
      <c r="G172" s="161"/>
      <c r="H172" s="161"/>
      <c r="I172" s="137"/>
    </row>
    <row r="173" spans="2:9" ht="12" customHeight="1" x14ac:dyDescent="0.35">
      <c r="B173" s="524"/>
      <c r="C173" s="160" t="s">
        <v>174</v>
      </c>
      <c r="F173" s="161" t="s">
        <v>256</v>
      </c>
      <c r="G173" s="161"/>
      <c r="H173" s="161"/>
      <c r="I173" s="137"/>
    </row>
    <row r="174" spans="2:9" ht="12" customHeight="1" x14ac:dyDescent="0.35">
      <c r="B174" s="524"/>
      <c r="C174" s="160" t="s">
        <v>28</v>
      </c>
      <c r="D174" s="161"/>
      <c r="E174" s="161"/>
      <c r="F174" s="161" t="s">
        <v>258</v>
      </c>
      <c r="G174" s="161"/>
      <c r="H174" s="161"/>
      <c r="I174" s="137"/>
    </row>
    <row r="175" spans="2:9" ht="12" customHeight="1" x14ac:dyDescent="0.35">
      <c r="B175" s="524"/>
      <c r="C175" s="160" t="s">
        <v>1</v>
      </c>
      <c r="D175" s="161"/>
      <c r="E175" s="161"/>
      <c r="F175" s="161" t="s">
        <v>259</v>
      </c>
      <c r="G175" s="161"/>
      <c r="H175" s="161"/>
      <c r="I175" s="137"/>
    </row>
    <row r="176" spans="2:9" ht="12" customHeight="1" x14ac:dyDescent="0.35">
      <c r="B176" s="524"/>
      <c r="C176" s="160" t="s">
        <v>2</v>
      </c>
      <c r="D176" s="161"/>
      <c r="E176" s="161"/>
      <c r="F176" s="161" t="s">
        <v>260</v>
      </c>
      <c r="G176" s="161"/>
      <c r="H176" s="161"/>
      <c r="I176" s="162"/>
    </row>
    <row r="177" spans="2:11" ht="12" customHeight="1" x14ac:dyDescent="0.35">
      <c r="B177" s="524"/>
      <c r="C177" s="160" t="s">
        <v>3</v>
      </c>
      <c r="D177" s="161"/>
      <c r="E177" s="161"/>
      <c r="F177" s="161" t="s">
        <v>261</v>
      </c>
      <c r="G177" s="161"/>
      <c r="H177" s="161"/>
      <c r="I177" s="162"/>
    </row>
    <row r="178" spans="2:11" ht="12" customHeight="1" x14ac:dyDescent="0.35">
      <c r="B178" s="524"/>
      <c r="C178" s="160" t="s">
        <v>58</v>
      </c>
      <c r="D178" s="161"/>
      <c r="E178" s="161"/>
      <c r="F178" s="161" t="s">
        <v>262</v>
      </c>
      <c r="G178" s="161"/>
      <c r="H178" s="161"/>
      <c r="I178" s="162"/>
    </row>
    <row r="179" spans="2:11" ht="12" customHeight="1" x14ac:dyDescent="0.35">
      <c r="B179" s="524"/>
      <c r="C179" s="160" t="s">
        <v>27</v>
      </c>
      <c r="D179" s="161"/>
      <c r="E179" s="161"/>
      <c r="F179" s="161" t="s">
        <v>263</v>
      </c>
      <c r="G179" s="161"/>
      <c r="H179" s="161"/>
      <c r="I179" s="162"/>
    </row>
    <row r="180" spans="2:11" ht="12" customHeight="1" x14ac:dyDescent="0.35">
      <c r="B180" s="524"/>
      <c r="C180" s="160" t="s">
        <v>5</v>
      </c>
      <c r="D180" s="161"/>
      <c r="E180" s="161"/>
      <c r="F180" s="161" t="s">
        <v>264</v>
      </c>
      <c r="G180" s="161"/>
      <c r="H180" s="161"/>
      <c r="I180" s="162"/>
    </row>
    <row r="181" spans="2:11" ht="12" customHeight="1" x14ac:dyDescent="0.35">
      <c r="B181" s="524"/>
      <c r="C181" s="160" t="s">
        <v>6</v>
      </c>
      <c r="D181" s="161"/>
      <c r="E181" s="161"/>
      <c r="F181" s="161" t="s">
        <v>265</v>
      </c>
      <c r="G181" s="161"/>
      <c r="H181" s="161"/>
      <c r="I181" s="162"/>
    </row>
    <row r="182" spans="2:11" ht="12" customHeight="1" x14ac:dyDescent="0.35">
      <c r="B182" s="524"/>
      <c r="C182" s="160" t="s">
        <v>12</v>
      </c>
      <c r="D182" s="161"/>
      <c r="E182" s="161"/>
      <c r="F182" s="161" t="s">
        <v>266</v>
      </c>
      <c r="G182" s="161"/>
      <c r="H182" s="161"/>
      <c r="I182" s="162"/>
    </row>
    <row r="183" spans="2:11" ht="12" customHeight="1" x14ac:dyDescent="0.35">
      <c r="B183" s="524"/>
      <c r="C183" s="341" t="s">
        <v>4</v>
      </c>
      <c r="D183" s="161"/>
      <c r="E183" s="161"/>
      <c r="F183" s="161" t="s">
        <v>269</v>
      </c>
      <c r="G183" s="161"/>
      <c r="H183" s="161"/>
      <c r="I183" s="162"/>
    </row>
    <row r="184" spans="2:11" ht="12" customHeight="1" x14ac:dyDescent="0.5">
      <c r="B184" s="524"/>
      <c r="C184" s="341" t="s">
        <v>99</v>
      </c>
      <c r="D184" s="174"/>
      <c r="E184" s="174"/>
      <c r="F184" s="161" t="s">
        <v>139</v>
      </c>
      <c r="H184" s="95"/>
      <c r="I184" s="89"/>
    </row>
    <row r="185" spans="2:11" ht="12" customHeight="1" x14ac:dyDescent="0.5">
      <c r="B185" s="524"/>
      <c r="C185" s="428" t="s">
        <v>86</v>
      </c>
      <c r="D185" s="174"/>
      <c r="E185" s="174"/>
      <c r="F185" s="161" t="s">
        <v>306</v>
      </c>
      <c r="G185" s="161"/>
      <c r="H185" s="95"/>
      <c r="I185" s="89"/>
    </row>
    <row r="186" spans="2:11" ht="12" customHeight="1" x14ac:dyDescent="0.35">
      <c r="B186" s="524"/>
      <c r="C186" s="164" t="s">
        <v>97</v>
      </c>
      <c r="D186" s="165"/>
      <c r="E186" s="165"/>
      <c r="F186" s="161" t="s">
        <v>307</v>
      </c>
      <c r="G186" s="161"/>
      <c r="H186" s="161"/>
      <c r="I186" s="162"/>
      <c r="K186" s="53"/>
    </row>
    <row r="187" spans="2:11" ht="12" customHeight="1" x14ac:dyDescent="0.35">
      <c r="B187" s="524"/>
      <c r="C187" s="164" t="s">
        <v>107</v>
      </c>
      <c r="D187" s="165"/>
      <c r="E187" s="165"/>
      <c r="F187" s="161" t="s">
        <v>308</v>
      </c>
      <c r="G187" s="133"/>
      <c r="H187" s="133"/>
      <c r="I187" s="134"/>
    </row>
    <row r="188" spans="2:11" ht="9" customHeight="1" x14ac:dyDescent="0.5">
      <c r="B188" s="524"/>
      <c r="C188" s="166"/>
      <c r="D188" s="115"/>
      <c r="E188" s="115"/>
      <c r="F188" s="147"/>
      <c r="G188" s="147"/>
      <c r="H188" s="147"/>
      <c r="I188" s="148"/>
    </row>
    <row r="189" spans="2:11" ht="17.149999999999999" customHeight="1" x14ac:dyDescent="0.35">
      <c r="B189" s="524"/>
      <c r="C189" s="516" t="s">
        <v>331</v>
      </c>
      <c r="D189" s="516"/>
      <c r="E189" s="516"/>
      <c r="F189" s="516"/>
      <c r="G189" s="516"/>
      <c r="H189" s="516"/>
      <c r="I189" s="517"/>
    </row>
    <row r="190" spans="2:11" ht="17.149999999999999" customHeight="1" x14ac:dyDescent="0.35">
      <c r="B190" s="524"/>
      <c r="C190" s="516"/>
      <c r="D190" s="516"/>
      <c r="E190" s="516"/>
      <c r="F190" s="516"/>
      <c r="G190" s="516"/>
      <c r="H190" s="516"/>
      <c r="I190" s="517"/>
    </row>
    <row r="191" spans="2:11" ht="17.149999999999999" customHeight="1" x14ac:dyDescent="0.35">
      <c r="B191" s="524"/>
      <c r="C191" s="516"/>
      <c r="D191" s="516"/>
      <c r="E191" s="516"/>
      <c r="F191" s="516"/>
      <c r="G191" s="516"/>
      <c r="H191" s="516"/>
      <c r="I191" s="517"/>
    </row>
    <row r="192" spans="2:11" ht="9" customHeight="1" x14ac:dyDescent="0.5">
      <c r="B192" s="524"/>
      <c r="C192" s="167"/>
      <c r="D192" s="98"/>
      <c r="E192" s="98"/>
      <c r="F192" s="98"/>
      <c r="G192" s="98"/>
      <c r="H192" s="98"/>
      <c r="I192" s="158"/>
    </row>
    <row r="193" spans="2:9" ht="17.149999999999999" customHeight="1" x14ac:dyDescent="0.5">
      <c r="B193" s="524"/>
      <c r="C193" s="154" t="s">
        <v>105</v>
      </c>
      <c r="D193" s="98"/>
      <c r="E193" s="98"/>
      <c r="F193" s="98"/>
      <c r="G193" s="98"/>
      <c r="H193" s="98"/>
      <c r="I193" s="158"/>
    </row>
    <row r="194" spans="2:9" ht="17.149999999999999" customHeight="1" x14ac:dyDescent="0.5">
      <c r="B194" s="524"/>
      <c r="C194" s="93" t="s">
        <v>188</v>
      </c>
      <c r="D194" s="95"/>
      <c r="E194" s="157"/>
      <c r="F194" s="157"/>
      <c r="G194" s="157"/>
      <c r="H194" s="157"/>
      <c r="I194" s="158"/>
    </row>
    <row r="195" spans="2:9" ht="17.149999999999999" customHeight="1" x14ac:dyDescent="0.5">
      <c r="B195" s="524"/>
      <c r="C195" s="98"/>
      <c r="D195" s="97" t="s">
        <v>126</v>
      </c>
      <c r="E195" s="157"/>
      <c r="F195" s="157"/>
      <c r="G195" s="157"/>
      <c r="H195" s="157"/>
      <c r="I195" s="431"/>
    </row>
    <row r="196" spans="2:9" ht="17.149999999999999" customHeight="1" x14ac:dyDescent="0.5">
      <c r="B196" s="524"/>
      <c r="C196" s="95"/>
      <c r="D196" s="95"/>
      <c r="E196" s="98" t="s">
        <v>267</v>
      </c>
      <c r="F196" s="95"/>
      <c r="G196" s="95"/>
      <c r="H196" s="95"/>
      <c r="I196" s="159"/>
    </row>
    <row r="197" spans="2:9" ht="17.149999999999999" customHeight="1" x14ac:dyDescent="0.5">
      <c r="B197" s="524"/>
      <c r="C197" s="95"/>
      <c r="D197" s="95"/>
      <c r="E197" s="168" t="s">
        <v>189</v>
      </c>
      <c r="F197" s="94"/>
      <c r="G197" s="94"/>
      <c r="H197" s="94"/>
      <c r="I197" s="96"/>
    </row>
    <row r="198" spans="2:9" ht="17.149999999999999" customHeight="1" x14ac:dyDescent="0.5">
      <c r="B198" s="524"/>
      <c r="C198" s="95"/>
      <c r="D198" s="95"/>
      <c r="E198" s="98" t="s">
        <v>190</v>
      </c>
      <c r="F198" s="94"/>
      <c r="G198" s="94"/>
      <c r="H198" s="94"/>
      <c r="I198" s="96"/>
    </row>
    <row r="199" spans="2:9" x14ac:dyDescent="0.5">
      <c r="B199" s="524"/>
      <c r="C199" s="95"/>
      <c r="D199" s="95"/>
      <c r="E199" s="168" t="s">
        <v>191</v>
      </c>
      <c r="F199" s="94"/>
      <c r="G199" s="94"/>
      <c r="H199" s="94"/>
      <c r="I199" s="96"/>
    </row>
    <row r="200" spans="2:9" ht="17.149999999999999" customHeight="1" x14ac:dyDescent="0.5">
      <c r="B200" s="524"/>
      <c r="C200" s="95"/>
      <c r="D200" s="97" t="s">
        <v>127</v>
      </c>
      <c r="E200" s="98"/>
      <c r="F200" s="94"/>
      <c r="G200" s="94"/>
      <c r="H200" s="94"/>
      <c r="I200" s="96"/>
    </row>
    <row r="201" spans="2:9" ht="17.149999999999999" customHeight="1" x14ac:dyDescent="0.5">
      <c r="B201" s="524"/>
      <c r="C201" s="95"/>
      <c r="D201" s="95"/>
      <c r="E201" s="98" t="s">
        <v>193</v>
      </c>
      <c r="F201" s="157"/>
      <c r="G201" s="157"/>
      <c r="H201" s="157"/>
      <c r="I201" s="158"/>
    </row>
    <row r="202" spans="2:9" ht="17.149999999999999" customHeight="1" x14ac:dyDescent="0.5">
      <c r="B202" s="524"/>
      <c r="C202" s="95"/>
      <c r="D202" s="95"/>
      <c r="E202" s="168" t="s">
        <v>192</v>
      </c>
      <c r="F202" s="157"/>
      <c r="G202" s="157"/>
      <c r="H202" s="157"/>
      <c r="I202" s="158"/>
    </row>
    <row r="203" spans="2:9" ht="17.149999999999999" customHeight="1" x14ac:dyDescent="0.5">
      <c r="B203" s="524"/>
      <c r="C203" s="95"/>
      <c r="D203" s="95"/>
      <c r="E203" s="168" t="s">
        <v>319</v>
      </c>
      <c r="F203" s="157"/>
      <c r="G203" s="157"/>
      <c r="H203" s="157"/>
      <c r="I203" s="158"/>
    </row>
    <row r="204" spans="2:9" ht="17.149999999999999" customHeight="1" x14ac:dyDescent="0.5">
      <c r="B204" s="524"/>
      <c r="C204" s="95"/>
      <c r="D204" s="95"/>
      <c r="E204" s="168" t="s">
        <v>191</v>
      </c>
      <c r="F204" s="157"/>
      <c r="G204" s="157"/>
      <c r="H204" s="157"/>
      <c r="I204" s="158"/>
    </row>
    <row r="205" spans="2:9" ht="17.149999999999999" customHeight="1" x14ac:dyDescent="0.5">
      <c r="B205" s="524"/>
      <c r="C205" s="95"/>
      <c r="D205" s="95"/>
      <c r="E205" s="98" t="s">
        <v>128</v>
      </c>
      <c r="F205" s="157"/>
      <c r="G205" s="157"/>
      <c r="H205" s="157"/>
      <c r="I205" s="158"/>
    </row>
    <row r="206" spans="2:9" ht="9" customHeight="1" x14ac:dyDescent="0.5">
      <c r="B206" s="524"/>
      <c r="E206" s="102"/>
      <c r="F206" s="169"/>
      <c r="G206" s="169"/>
      <c r="H206" s="169"/>
      <c r="I206" s="170"/>
    </row>
    <row r="207" spans="2:9" ht="17.149999999999999" customHeight="1" x14ac:dyDescent="0.35">
      <c r="B207" s="524"/>
      <c r="C207" s="526" t="s">
        <v>194</v>
      </c>
      <c r="D207" s="526"/>
      <c r="E207" s="526"/>
      <c r="F207" s="526"/>
      <c r="G207" s="526"/>
      <c r="H207" s="526"/>
      <c r="I207" s="527"/>
    </row>
    <row r="208" spans="2:9" ht="9" customHeight="1" x14ac:dyDescent="0.5">
      <c r="B208" s="524"/>
      <c r="C208" s="171"/>
      <c r="D208" s="98"/>
      <c r="E208" s="98"/>
      <c r="F208" s="98"/>
      <c r="G208" s="98"/>
      <c r="H208" s="98"/>
      <c r="I208" s="89"/>
    </row>
    <row r="209" spans="2:11" x14ac:dyDescent="0.5">
      <c r="B209" s="524"/>
      <c r="C209" s="154" t="s">
        <v>64</v>
      </c>
      <c r="D209" s="98"/>
      <c r="E209" s="98"/>
      <c r="F209" s="98"/>
      <c r="G209" s="98"/>
      <c r="H209" s="98"/>
      <c r="I209" s="89"/>
    </row>
    <row r="210" spans="2:11" ht="17.149999999999999" customHeight="1" x14ac:dyDescent="0.35">
      <c r="B210" s="524"/>
      <c r="C210" s="528" t="s">
        <v>309</v>
      </c>
      <c r="D210" s="528"/>
      <c r="E210" s="528"/>
      <c r="F210" s="528"/>
      <c r="G210" s="528"/>
      <c r="H210" s="528"/>
      <c r="I210" s="529"/>
    </row>
    <row r="211" spans="2:11" ht="17.149999999999999" customHeight="1" x14ac:dyDescent="0.35">
      <c r="B211" s="524"/>
      <c r="C211" s="528"/>
      <c r="D211" s="528"/>
      <c r="E211" s="528"/>
      <c r="F211" s="528"/>
      <c r="G211" s="528"/>
      <c r="H211" s="528"/>
      <c r="I211" s="529"/>
    </row>
    <row r="212" spans="2:11" ht="9" customHeight="1" x14ac:dyDescent="0.35">
      <c r="B212" s="524"/>
      <c r="C212" s="94"/>
      <c r="D212" s="94"/>
      <c r="E212" s="94"/>
      <c r="F212" s="94"/>
      <c r="G212" s="94"/>
      <c r="H212" s="94"/>
      <c r="I212" s="96"/>
    </row>
    <row r="213" spans="2:11" ht="17.149999999999999" customHeight="1" x14ac:dyDescent="0.5">
      <c r="B213" s="524"/>
      <c r="C213" s="154" t="s">
        <v>63</v>
      </c>
      <c r="D213" s="172"/>
      <c r="E213" s="172"/>
      <c r="F213" s="172"/>
      <c r="G213" s="172"/>
      <c r="H213" s="139"/>
      <c r="I213" s="173"/>
    </row>
    <row r="214" spans="2:11" ht="17.149999999999999" customHeight="1" x14ac:dyDescent="0.35">
      <c r="B214" s="524"/>
      <c r="C214" s="528" t="s">
        <v>334</v>
      </c>
      <c r="D214" s="528"/>
      <c r="E214" s="528"/>
      <c r="F214" s="528"/>
      <c r="G214" s="528"/>
      <c r="H214" s="528"/>
      <c r="I214" s="529"/>
    </row>
    <row r="215" spans="2:11" ht="17.149999999999999" customHeight="1" x14ac:dyDescent="0.35">
      <c r="B215" s="524"/>
      <c r="C215" s="528"/>
      <c r="D215" s="528"/>
      <c r="E215" s="528"/>
      <c r="F215" s="528"/>
      <c r="G215" s="528"/>
      <c r="H215" s="528"/>
      <c r="I215" s="529"/>
    </row>
    <row r="216" spans="2:11" ht="9" customHeight="1" x14ac:dyDescent="0.35">
      <c r="B216" s="524"/>
      <c r="C216" s="104"/>
      <c r="D216" s="139"/>
      <c r="E216" s="139"/>
      <c r="F216" s="139"/>
      <c r="G216" s="139"/>
      <c r="H216" s="139"/>
      <c r="I216" s="173"/>
    </row>
    <row r="217" spans="2:11" ht="15" customHeight="1" x14ac:dyDescent="0.5">
      <c r="B217" s="524"/>
      <c r="C217" s="154" t="s">
        <v>104</v>
      </c>
      <c r="D217" s="167"/>
      <c r="E217" s="98"/>
      <c r="F217" s="98"/>
      <c r="G217" s="98"/>
      <c r="H217" s="98"/>
      <c r="I217" s="89"/>
    </row>
    <row r="218" spans="2:11" ht="17.149999999999999" customHeight="1" x14ac:dyDescent="0.5">
      <c r="B218" s="524"/>
      <c r="C218" s="93" t="s">
        <v>310</v>
      </c>
      <c r="D218" s="167"/>
      <c r="E218" s="98"/>
      <c r="F218" s="98"/>
      <c r="G218" s="98"/>
      <c r="H218" s="98"/>
      <c r="I218" s="89"/>
      <c r="K218" s="53"/>
    </row>
    <row r="219" spans="2:11" ht="12" customHeight="1" x14ac:dyDescent="0.35">
      <c r="B219" s="524"/>
      <c r="C219" s="160" t="s">
        <v>7</v>
      </c>
      <c r="D219" s="161"/>
      <c r="E219" s="132"/>
      <c r="F219" s="132"/>
      <c r="G219" s="136"/>
      <c r="H219" s="161" t="s">
        <v>197</v>
      </c>
      <c r="I219" s="162"/>
    </row>
    <row r="220" spans="2:11" ht="12" customHeight="1" x14ac:dyDescent="0.35">
      <c r="B220" s="524"/>
      <c r="C220" s="160" t="s">
        <v>94</v>
      </c>
      <c r="D220" s="161"/>
      <c r="E220" s="161"/>
      <c r="F220" s="161"/>
      <c r="G220" s="136"/>
      <c r="H220" s="161" t="s">
        <v>196</v>
      </c>
      <c r="I220" s="162"/>
    </row>
    <row r="221" spans="2:11" ht="12" customHeight="1" x14ac:dyDescent="0.35">
      <c r="B221" s="524"/>
      <c r="C221" s="160" t="s">
        <v>38</v>
      </c>
      <c r="D221" s="132"/>
      <c r="E221" s="132"/>
      <c r="F221" s="132"/>
      <c r="G221" s="136"/>
      <c r="H221" s="161" t="s">
        <v>195</v>
      </c>
      <c r="I221" s="162"/>
    </row>
    <row r="222" spans="2:11" ht="12" customHeight="1" x14ac:dyDescent="0.35">
      <c r="B222" s="524"/>
      <c r="C222" s="160" t="s">
        <v>74</v>
      </c>
      <c r="D222" s="161"/>
      <c r="E222" s="132"/>
      <c r="F222" s="132"/>
      <c r="G222" s="136"/>
      <c r="H222" s="161" t="s">
        <v>268</v>
      </c>
      <c r="I222" s="162"/>
    </row>
    <row r="223" spans="2:11" ht="12" customHeight="1" x14ac:dyDescent="0.35">
      <c r="B223" s="524"/>
      <c r="C223" s="341" t="s">
        <v>4</v>
      </c>
      <c r="D223" s="132"/>
      <c r="E223" s="132"/>
      <c r="F223" s="132"/>
      <c r="G223" s="136"/>
      <c r="H223" s="161" t="s">
        <v>278</v>
      </c>
      <c r="I223" s="162"/>
    </row>
    <row r="224" spans="2:11" ht="9" customHeight="1" x14ac:dyDescent="0.5">
      <c r="B224" s="524"/>
      <c r="C224" s="167"/>
      <c r="D224" s="98"/>
      <c r="E224" s="98"/>
      <c r="F224" s="98"/>
      <c r="G224" s="167"/>
      <c r="H224" s="95"/>
      <c r="I224" s="89"/>
    </row>
    <row r="225" spans="2:9" ht="15.65" customHeight="1" x14ac:dyDescent="0.5">
      <c r="B225" s="524"/>
      <c r="C225" s="154" t="s">
        <v>105</v>
      </c>
      <c r="D225" s="98"/>
      <c r="E225" s="98"/>
      <c r="F225" s="98"/>
      <c r="G225" s="98"/>
      <c r="H225" s="98"/>
      <c r="I225" s="158"/>
    </row>
    <row r="226" spans="2:9" ht="17.149999999999999" customHeight="1" x14ac:dyDescent="0.5">
      <c r="B226" s="524"/>
      <c r="C226" s="93" t="s">
        <v>138</v>
      </c>
      <c r="D226" s="95"/>
      <c r="E226" s="157"/>
      <c r="F226" s="157"/>
      <c r="G226" s="157"/>
      <c r="H226" s="157"/>
      <c r="I226" s="158"/>
    </row>
    <row r="227" spans="2:9" ht="17.149999999999999" customHeight="1" x14ac:dyDescent="0.5">
      <c r="B227" s="524"/>
      <c r="F227" s="157"/>
      <c r="G227" s="157"/>
      <c r="H227" s="157"/>
      <c r="I227" s="158"/>
    </row>
    <row r="228" spans="2:9" ht="16" customHeight="1" x14ac:dyDescent="0.5">
      <c r="B228" s="524"/>
      <c r="D228" s="102"/>
      <c r="E228" s="169"/>
      <c r="F228" s="169"/>
      <c r="G228" s="169"/>
      <c r="H228" s="169"/>
      <c r="I228" s="170"/>
    </row>
    <row r="229" spans="2:9" ht="16" customHeight="1" x14ac:dyDescent="0.5">
      <c r="B229" s="524"/>
      <c r="D229" s="102"/>
      <c r="E229" s="169"/>
      <c r="F229" s="169"/>
      <c r="G229" s="169"/>
      <c r="H229" s="169"/>
      <c r="I229" s="170"/>
    </row>
    <row r="230" spans="2:9" ht="16" customHeight="1" x14ac:dyDescent="0.5">
      <c r="B230" s="524"/>
      <c r="D230" s="102"/>
      <c r="E230" s="169"/>
      <c r="F230" s="169"/>
      <c r="G230" s="169"/>
      <c r="H230" s="169"/>
      <c r="I230" s="170"/>
    </row>
    <row r="231" spans="2:9" ht="16" customHeight="1" x14ac:dyDescent="0.5">
      <c r="B231" s="524"/>
      <c r="D231" s="102"/>
      <c r="E231" s="169"/>
      <c r="F231" s="169"/>
      <c r="G231" s="169"/>
      <c r="H231" s="169"/>
      <c r="I231" s="170"/>
    </row>
    <row r="232" spans="2:9" ht="16" customHeight="1" x14ac:dyDescent="0.5">
      <c r="B232" s="524"/>
      <c r="D232" s="102"/>
      <c r="E232" s="169"/>
      <c r="F232" s="169"/>
      <c r="G232" s="169"/>
      <c r="H232" s="169"/>
      <c r="I232" s="170"/>
    </row>
    <row r="233" spans="2:9" ht="16" customHeight="1" x14ac:dyDescent="0.5">
      <c r="B233" s="524"/>
      <c r="D233" s="102"/>
      <c r="E233" s="339"/>
      <c r="F233" s="169"/>
      <c r="G233" s="169"/>
      <c r="H233" s="169"/>
      <c r="I233" s="170"/>
    </row>
    <row r="234" spans="2:9" ht="16" customHeight="1" x14ac:dyDescent="0.5">
      <c r="B234" s="524"/>
      <c r="D234" s="102"/>
      <c r="E234" s="169"/>
      <c r="F234" s="169"/>
      <c r="G234" s="169"/>
      <c r="H234" s="169"/>
      <c r="I234" s="170"/>
    </row>
    <row r="235" spans="2:9" ht="16" customHeight="1" x14ac:dyDescent="0.5">
      <c r="B235" s="524"/>
      <c r="D235" s="102"/>
      <c r="E235" s="169"/>
      <c r="F235" s="169"/>
      <c r="G235" s="169"/>
      <c r="H235" s="169"/>
      <c r="I235" s="170"/>
    </row>
    <row r="236" spans="2:9" ht="16" customHeight="1" x14ac:dyDescent="0.5">
      <c r="B236" s="524"/>
      <c r="D236" s="102"/>
      <c r="E236" s="169"/>
      <c r="F236" s="169"/>
      <c r="G236" s="169"/>
      <c r="H236" s="169"/>
      <c r="I236" s="170"/>
    </row>
    <row r="237" spans="2:9" ht="25" customHeight="1" x14ac:dyDescent="0.5">
      <c r="B237" s="524"/>
      <c r="D237" s="102"/>
      <c r="E237" s="169"/>
      <c r="F237" s="169"/>
      <c r="G237" s="169"/>
      <c r="H237" s="169"/>
      <c r="I237" s="170"/>
    </row>
    <row r="238" spans="2:9" ht="19.5" customHeight="1" x14ac:dyDescent="0.35">
      <c r="B238" s="524"/>
      <c r="C238" s="526" t="s">
        <v>170</v>
      </c>
      <c r="D238" s="526"/>
      <c r="E238" s="526"/>
      <c r="F238" s="526"/>
      <c r="G238" s="526"/>
      <c r="H238" s="526"/>
      <c r="I238" s="527"/>
    </row>
    <row r="239" spans="2:9" ht="9" customHeight="1" x14ac:dyDescent="0.5">
      <c r="B239" s="524"/>
      <c r="C239" s="149"/>
      <c r="D239" s="102"/>
      <c r="E239" s="102"/>
      <c r="F239" s="102"/>
      <c r="G239" s="102"/>
      <c r="H239" s="102"/>
      <c r="I239" s="150"/>
    </row>
    <row r="240" spans="2:9" ht="17.149999999999999" customHeight="1" x14ac:dyDescent="0.5">
      <c r="B240" s="524"/>
      <c r="C240" s="154" t="s">
        <v>64</v>
      </c>
      <c r="D240" s="155"/>
      <c r="E240" s="155"/>
      <c r="F240" s="155"/>
      <c r="G240" s="155"/>
      <c r="H240" s="155"/>
      <c r="I240" s="156"/>
    </row>
    <row r="241" spans="2:12" ht="17.149999999999999" customHeight="1" x14ac:dyDescent="0.35">
      <c r="B241" s="524"/>
      <c r="C241" s="528" t="s">
        <v>373</v>
      </c>
      <c r="D241" s="528"/>
      <c r="E241" s="528"/>
      <c r="F241" s="528"/>
      <c r="G241" s="528"/>
      <c r="H241" s="528"/>
      <c r="I241" s="529"/>
      <c r="J241" s="53"/>
      <c r="L241" s="53"/>
    </row>
    <row r="242" spans="2:12" ht="17.149999999999999" customHeight="1" x14ac:dyDescent="0.35">
      <c r="B242" s="524"/>
      <c r="C242" s="528"/>
      <c r="D242" s="528"/>
      <c r="E242" s="528"/>
      <c r="F242" s="528"/>
      <c r="G242" s="528"/>
      <c r="H242" s="528"/>
      <c r="I242" s="529"/>
    </row>
    <row r="243" spans="2:12" ht="17.149999999999999" customHeight="1" x14ac:dyDescent="0.35">
      <c r="B243" s="524"/>
      <c r="C243" s="528"/>
      <c r="D243" s="528"/>
      <c r="E243" s="528"/>
      <c r="F243" s="528"/>
      <c r="G243" s="528"/>
      <c r="H243" s="528"/>
      <c r="I243" s="529"/>
    </row>
    <row r="244" spans="2:12" ht="9" customHeight="1" x14ac:dyDescent="0.5">
      <c r="B244" s="524"/>
      <c r="C244" s="147"/>
      <c r="D244" s="147"/>
      <c r="E244" s="147"/>
      <c r="F244" s="147"/>
      <c r="G244" s="147"/>
      <c r="H244" s="147"/>
      <c r="I244" s="148"/>
    </row>
    <row r="245" spans="2:12" ht="13" customHeight="1" x14ac:dyDescent="0.5">
      <c r="B245" s="524"/>
      <c r="C245" s="154" t="s">
        <v>63</v>
      </c>
      <c r="D245" s="95"/>
      <c r="E245" s="95"/>
      <c r="F245" s="95"/>
      <c r="G245" s="95"/>
      <c r="H245" s="95"/>
      <c r="I245" s="89"/>
    </row>
    <row r="246" spans="2:12" ht="17.149999999999999" customHeight="1" x14ac:dyDescent="0.35">
      <c r="B246" s="524"/>
      <c r="C246" s="528" t="s">
        <v>271</v>
      </c>
      <c r="D246" s="528"/>
      <c r="E246" s="528"/>
      <c r="F246" s="528"/>
      <c r="G246" s="528"/>
      <c r="H246" s="528"/>
      <c r="I246" s="529"/>
    </row>
    <row r="247" spans="2:12" ht="17.149999999999999" customHeight="1" x14ac:dyDescent="0.35">
      <c r="B247" s="524"/>
      <c r="C247" s="528"/>
      <c r="D247" s="528"/>
      <c r="E247" s="528"/>
      <c r="F247" s="528"/>
      <c r="G247" s="528"/>
      <c r="H247" s="528"/>
      <c r="I247" s="529"/>
    </row>
    <row r="248" spans="2:12" ht="9" customHeight="1" x14ac:dyDescent="0.5">
      <c r="B248" s="524"/>
      <c r="C248" s="98"/>
      <c r="D248" s="95"/>
      <c r="E248" s="95"/>
      <c r="F248" s="95"/>
      <c r="G248" s="95"/>
      <c r="H248" s="95"/>
      <c r="I248" s="89"/>
    </row>
    <row r="249" spans="2:12" ht="17.149999999999999" customHeight="1" x14ac:dyDescent="0.5">
      <c r="B249" s="524"/>
      <c r="C249" s="154" t="s">
        <v>104</v>
      </c>
      <c r="D249" s="95"/>
      <c r="E249" s="95"/>
      <c r="F249" s="95"/>
      <c r="G249" s="95"/>
      <c r="H249" s="95"/>
      <c r="I249" s="89"/>
    </row>
    <row r="250" spans="2:12" ht="17.149999999999999" customHeight="1" x14ac:dyDescent="0.5">
      <c r="B250" s="524"/>
      <c r="C250" s="93" t="s">
        <v>276</v>
      </c>
      <c r="D250" s="98"/>
      <c r="E250" s="98"/>
      <c r="F250" s="98"/>
      <c r="G250" s="98"/>
      <c r="H250" s="98"/>
      <c r="I250" s="159"/>
    </row>
    <row r="251" spans="2:12" ht="12" customHeight="1" x14ac:dyDescent="0.5">
      <c r="B251" s="524"/>
      <c r="C251" s="160" t="s">
        <v>357</v>
      </c>
      <c r="D251" s="98"/>
      <c r="E251" s="98"/>
      <c r="F251" s="161" t="s">
        <v>359</v>
      </c>
      <c r="G251" s="98"/>
      <c r="I251" s="159"/>
    </row>
    <row r="252" spans="2:12" ht="12" customHeight="1" x14ac:dyDescent="0.5">
      <c r="B252" s="524"/>
      <c r="C252" s="160" t="s">
        <v>176</v>
      </c>
      <c r="D252" s="98"/>
      <c r="E252" s="98"/>
      <c r="F252" s="161" t="s">
        <v>374</v>
      </c>
      <c r="G252" s="98"/>
      <c r="I252" s="159"/>
    </row>
    <row r="253" spans="2:12" ht="12" customHeight="1" x14ac:dyDescent="0.35">
      <c r="B253" s="524"/>
      <c r="C253" s="160" t="s">
        <v>162</v>
      </c>
      <c r="D253" s="161"/>
      <c r="E253" s="161"/>
      <c r="F253" s="161" t="s">
        <v>375</v>
      </c>
      <c r="I253" s="137"/>
    </row>
    <row r="254" spans="2:12" ht="12" customHeight="1" x14ac:dyDescent="0.35">
      <c r="B254" s="524"/>
      <c r="C254" s="160" t="s">
        <v>169</v>
      </c>
      <c r="D254" s="161"/>
      <c r="E254" s="161"/>
      <c r="F254" s="161" t="s">
        <v>376</v>
      </c>
      <c r="I254" s="137"/>
    </row>
    <row r="255" spans="2:12" ht="12" customHeight="1" x14ac:dyDescent="0.35">
      <c r="B255" s="524"/>
      <c r="C255" s="341" t="s">
        <v>4</v>
      </c>
      <c r="D255" s="161"/>
      <c r="E255" s="161"/>
      <c r="F255" s="161" t="s">
        <v>269</v>
      </c>
      <c r="I255" s="162"/>
    </row>
    <row r="256" spans="2:12" ht="9" customHeight="1" x14ac:dyDescent="0.5">
      <c r="B256" s="524"/>
      <c r="C256" s="166"/>
      <c r="D256" s="115"/>
      <c r="E256" s="115"/>
      <c r="F256" s="147"/>
      <c r="G256" s="147"/>
      <c r="H256" s="147"/>
      <c r="I256" s="148"/>
    </row>
    <row r="257" spans="2:9" ht="15" hidden="1" customHeight="1" x14ac:dyDescent="0.5">
      <c r="B257" s="524"/>
      <c r="C257" s="167"/>
      <c r="D257" s="95"/>
      <c r="E257" s="98"/>
      <c r="F257" s="167"/>
      <c r="G257" s="98"/>
      <c r="H257" s="98"/>
      <c r="I257" s="158"/>
    </row>
    <row r="258" spans="2:9" ht="11.15" hidden="1" customHeight="1" x14ac:dyDescent="0.5">
      <c r="B258" s="524"/>
      <c r="C258" s="167"/>
      <c r="D258" s="98"/>
      <c r="E258" s="98"/>
      <c r="F258" s="167"/>
      <c r="G258" s="98"/>
      <c r="H258" s="98"/>
      <c r="I258" s="158"/>
    </row>
    <row r="259" spans="2:9" ht="11.15" hidden="1" customHeight="1" x14ac:dyDescent="0.5">
      <c r="B259" s="524"/>
      <c r="C259" s="167"/>
      <c r="D259" s="98"/>
      <c r="E259" s="98"/>
      <c r="F259" s="167"/>
      <c r="G259" s="98"/>
      <c r="H259" s="98"/>
      <c r="I259" s="158"/>
    </row>
    <row r="260" spans="2:9" ht="11.15" hidden="1" customHeight="1" x14ac:dyDescent="0.5">
      <c r="B260" s="524"/>
      <c r="C260" s="167"/>
      <c r="D260" s="98"/>
      <c r="E260" s="98"/>
      <c r="F260" s="167"/>
      <c r="G260" s="98"/>
      <c r="H260" s="98"/>
      <c r="I260" s="158"/>
    </row>
    <row r="261" spans="2:9" ht="11.15" hidden="1" customHeight="1" x14ac:dyDescent="0.5">
      <c r="B261" s="524"/>
      <c r="C261" s="98"/>
      <c r="D261" s="98"/>
      <c r="E261" s="98"/>
      <c r="F261" s="98"/>
      <c r="G261" s="98"/>
      <c r="H261" s="98"/>
      <c r="I261" s="158"/>
    </row>
    <row r="262" spans="2:9" ht="17.149999999999999" customHeight="1" x14ac:dyDescent="0.5">
      <c r="B262" s="524"/>
      <c r="C262" s="154" t="s">
        <v>105</v>
      </c>
      <c r="D262" s="98"/>
      <c r="E262" s="98"/>
      <c r="F262" s="98"/>
      <c r="G262" s="98"/>
      <c r="H262" s="98"/>
      <c r="I262" s="158"/>
    </row>
    <row r="263" spans="2:9" ht="17.149999999999999" customHeight="1" x14ac:dyDescent="0.5">
      <c r="B263" s="524"/>
      <c r="C263" s="93"/>
      <c r="D263" s="95"/>
      <c r="E263" s="157"/>
      <c r="F263" s="157"/>
      <c r="G263" s="157"/>
      <c r="H263" s="157"/>
      <c r="I263" s="158"/>
    </row>
    <row r="264" spans="2:9" ht="17.149999999999999" customHeight="1" x14ac:dyDescent="0.5">
      <c r="B264" s="524"/>
      <c r="C264" s="93"/>
      <c r="D264" s="95"/>
      <c r="E264" s="157"/>
      <c r="F264" s="157"/>
      <c r="G264" s="157"/>
      <c r="H264" s="157"/>
      <c r="I264" s="158"/>
    </row>
    <row r="265" spans="2:9" ht="17.149999999999999" customHeight="1" x14ac:dyDescent="0.5">
      <c r="B265" s="524"/>
      <c r="C265" s="93"/>
      <c r="D265" s="95"/>
      <c r="E265" s="157"/>
      <c r="F265" s="157"/>
      <c r="G265" s="157"/>
      <c r="H265" s="157"/>
      <c r="I265" s="158"/>
    </row>
    <row r="266" spans="2:9" ht="17.149999999999999" customHeight="1" x14ac:dyDescent="0.5">
      <c r="B266" s="524"/>
      <c r="C266" s="93"/>
      <c r="D266" s="95"/>
      <c r="E266" s="157"/>
      <c r="F266" s="157"/>
      <c r="G266" s="157"/>
      <c r="H266" s="157"/>
      <c r="I266" s="158"/>
    </row>
    <row r="267" spans="2:9" ht="17.149999999999999" customHeight="1" x14ac:dyDescent="0.5">
      <c r="B267" s="524"/>
      <c r="C267" s="93"/>
      <c r="D267" s="95"/>
      <c r="E267" s="157"/>
      <c r="F267" s="157"/>
      <c r="G267" s="157"/>
      <c r="H267" s="157"/>
      <c r="I267" s="158"/>
    </row>
    <row r="268" spans="2:9" ht="17.149999999999999" customHeight="1" x14ac:dyDescent="0.5">
      <c r="B268" s="524"/>
      <c r="C268" s="93"/>
      <c r="D268" s="95"/>
      <c r="E268" s="157"/>
      <c r="F268" s="157"/>
      <c r="G268" s="157"/>
      <c r="H268" s="157"/>
      <c r="I268" s="158"/>
    </row>
    <row r="269" spans="2:9" ht="17.149999999999999" customHeight="1" x14ac:dyDescent="0.5">
      <c r="B269" s="524"/>
      <c r="C269" s="93"/>
      <c r="D269" s="339"/>
      <c r="E269" s="157"/>
      <c r="F269" s="157"/>
      <c r="G269" s="157"/>
      <c r="H269" s="157"/>
      <c r="I269" s="158"/>
    </row>
    <row r="270" spans="2:9" ht="17.149999999999999" customHeight="1" x14ac:dyDescent="0.5">
      <c r="B270" s="524"/>
      <c r="C270" s="93"/>
      <c r="D270" s="95"/>
      <c r="E270" s="157"/>
      <c r="F270" s="157"/>
      <c r="G270" s="157"/>
      <c r="H270" s="157"/>
      <c r="I270" s="158"/>
    </row>
    <row r="271" spans="2:9" ht="17.149999999999999" customHeight="1" x14ac:dyDescent="0.5">
      <c r="B271" s="524"/>
      <c r="C271" s="93"/>
      <c r="D271" s="95"/>
      <c r="E271" s="157"/>
      <c r="F271" s="157"/>
      <c r="G271" s="157"/>
      <c r="H271" s="157"/>
      <c r="I271" s="158"/>
    </row>
    <row r="272" spans="2:9" ht="17.149999999999999" customHeight="1" x14ac:dyDescent="0.5">
      <c r="B272" s="524"/>
      <c r="C272" s="93"/>
      <c r="D272" s="95"/>
      <c r="E272" s="157"/>
      <c r="F272" s="157"/>
      <c r="G272" s="157"/>
      <c r="H272" s="157"/>
      <c r="I272" s="158"/>
    </row>
    <row r="273" spans="2:9" ht="17.149999999999999" customHeight="1" x14ac:dyDescent="0.5">
      <c r="B273" s="524"/>
      <c r="C273" s="93"/>
      <c r="D273" s="95"/>
      <c r="E273" s="157"/>
      <c r="F273" s="157"/>
      <c r="G273" s="157"/>
      <c r="H273" s="157"/>
      <c r="I273" s="158"/>
    </row>
    <row r="274" spans="2:9" ht="17.149999999999999" customHeight="1" x14ac:dyDescent="0.5">
      <c r="B274" s="524"/>
      <c r="C274" s="93"/>
      <c r="D274" s="95"/>
      <c r="E274" s="157"/>
      <c r="F274" s="157"/>
      <c r="G274" s="157"/>
      <c r="H274" s="157"/>
      <c r="I274" s="158"/>
    </row>
    <row r="275" spans="2:9" ht="19" customHeight="1" x14ac:dyDescent="0.35">
      <c r="B275" s="524"/>
      <c r="C275" s="526" t="s">
        <v>273</v>
      </c>
      <c r="D275" s="526"/>
      <c r="E275" s="526"/>
      <c r="F275" s="526"/>
      <c r="G275" s="526"/>
      <c r="H275" s="526"/>
      <c r="I275" s="527"/>
    </row>
    <row r="276" spans="2:9" ht="9" customHeight="1" x14ac:dyDescent="0.5">
      <c r="B276" s="524"/>
      <c r="C276" s="149"/>
      <c r="D276" s="102"/>
      <c r="E276" s="102"/>
      <c r="F276" s="102"/>
      <c r="G276" s="102"/>
      <c r="H276" s="102"/>
      <c r="I276" s="150"/>
    </row>
    <row r="277" spans="2:9" ht="17.149999999999999" customHeight="1" x14ac:dyDescent="0.5">
      <c r="B277" s="524"/>
      <c r="C277" s="154" t="s">
        <v>64</v>
      </c>
      <c r="D277" s="155"/>
      <c r="E277" s="155"/>
      <c r="F277" s="155"/>
      <c r="G277" s="155"/>
      <c r="H277" s="155"/>
      <c r="I277" s="156"/>
    </row>
    <row r="278" spans="2:9" ht="14.5" customHeight="1" x14ac:dyDescent="0.35">
      <c r="B278" s="524"/>
      <c r="C278" s="528" t="s">
        <v>361</v>
      </c>
      <c r="D278" s="528"/>
      <c r="E278" s="528"/>
      <c r="F278" s="528"/>
      <c r="G278" s="528"/>
      <c r="H278" s="528"/>
      <c r="I278" s="529"/>
    </row>
    <row r="279" spans="2:9" ht="22" customHeight="1" x14ac:dyDescent="0.35">
      <c r="B279" s="524"/>
      <c r="C279" s="528"/>
      <c r="D279" s="528"/>
      <c r="E279" s="528"/>
      <c r="F279" s="528"/>
      <c r="G279" s="528"/>
      <c r="H279" s="528"/>
      <c r="I279" s="529"/>
    </row>
    <row r="280" spans="2:9" ht="9" customHeight="1" x14ac:dyDescent="0.5">
      <c r="B280" s="524"/>
      <c r="C280" s="147"/>
      <c r="D280" s="147"/>
      <c r="E280" s="147"/>
      <c r="F280" s="147"/>
      <c r="G280" s="147"/>
      <c r="H280" s="147"/>
      <c r="I280" s="148"/>
    </row>
    <row r="281" spans="2:9" ht="13" customHeight="1" x14ac:dyDescent="0.5">
      <c r="B281" s="524"/>
      <c r="C281" s="154" t="s">
        <v>63</v>
      </c>
      <c r="D281" s="95"/>
      <c r="E281" s="95"/>
      <c r="F281" s="95"/>
      <c r="G281" s="95"/>
      <c r="H281" s="95"/>
      <c r="I281" s="89"/>
    </row>
    <row r="282" spans="2:9" ht="17.149999999999999" customHeight="1" x14ac:dyDescent="0.35">
      <c r="B282" s="524"/>
      <c r="C282" s="528" t="s">
        <v>279</v>
      </c>
      <c r="D282" s="528"/>
      <c r="E282" s="528"/>
      <c r="F282" s="528"/>
      <c r="G282" s="528"/>
      <c r="H282" s="528"/>
      <c r="I282" s="529"/>
    </row>
    <row r="283" spans="2:9" ht="17.149999999999999" customHeight="1" x14ac:dyDescent="0.35">
      <c r="B283" s="524"/>
      <c r="C283" s="528"/>
      <c r="D283" s="528"/>
      <c r="E283" s="528"/>
      <c r="F283" s="528"/>
      <c r="G283" s="528"/>
      <c r="H283" s="528"/>
      <c r="I283" s="529"/>
    </row>
    <row r="284" spans="2:9" ht="9" customHeight="1" x14ac:dyDescent="0.5">
      <c r="B284" s="524"/>
      <c r="C284" s="98"/>
      <c r="D284" s="95"/>
      <c r="E284" s="95"/>
      <c r="F284" s="95"/>
      <c r="G284" s="95"/>
      <c r="H284" s="95"/>
      <c r="I284" s="89"/>
    </row>
    <row r="285" spans="2:9" ht="17.149999999999999" customHeight="1" x14ac:dyDescent="0.5">
      <c r="B285" s="524"/>
      <c r="C285" s="154" t="s">
        <v>104</v>
      </c>
      <c r="D285" s="95"/>
      <c r="E285" s="95"/>
      <c r="F285" s="95"/>
      <c r="G285" s="95"/>
      <c r="H285" s="95"/>
      <c r="I285" s="89"/>
    </row>
    <row r="286" spans="2:9" ht="17.149999999999999" customHeight="1" x14ac:dyDescent="0.5">
      <c r="B286" s="524"/>
      <c r="C286" s="93" t="s">
        <v>276</v>
      </c>
      <c r="D286" s="98"/>
      <c r="E286" s="98"/>
      <c r="F286" s="98"/>
      <c r="G286" s="98"/>
      <c r="H286" s="98"/>
      <c r="I286" s="159"/>
    </row>
    <row r="287" spans="2:9" ht="12" customHeight="1" x14ac:dyDescent="0.5">
      <c r="B287" s="524"/>
      <c r="C287" s="160" t="s">
        <v>166</v>
      </c>
      <c r="D287" s="98"/>
      <c r="E287" s="98"/>
      <c r="G287" s="441" t="s">
        <v>364</v>
      </c>
      <c r="I287" s="159"/>
    </row>
    <row r="288" spans="2:9" ht="12" customHeight="1" x14ac:dyDescent="0.5">
      <c r="B288" s="524"/>
      <c r="C288" s="160" t="s">
        <v>377</v>
      </c>
      <c r="D288" s="442"/>
      <c r="E288" s="442"/>
      <c r="F288" s="53"/>
      <c r="G288" s="441" t="s">
        <v>365</v>
      </c>
      <c r="I288" s="159"/>
    </row>
    <row r="289" spans="2:9" ht="12" customHeight="1" x14ac:dyDescent="0.35">
      <c r="B289" s="524"/>
      <c r="C289" s="160" t="s">
        <v>168</v>
      </c>
      <c r="D289" s="161"/>
      <c r="E289" s="161"/>
      <c r="G289" s="441" t="s">
        <v>311</v>
      </c>
      <c r="I289" s="137"/>
    </row>
    <row r="290" spans="2:9" ht="12" customHeight="1" x14ac:dyDescent="0.35">
      <c r="B290" s="524"/>
      <c r="C290" s="160" t="s">
        <v>167</v>
      </c>
      <c r="D290" s="161"/>
      <c r="E290" s="161"/>
      <c r="G290" s="441" t="s">
        <v>312</v>
      </c>
      <c r="I290" s="137"/>
    </row>
    <row r="291" spans="2:9" ht="12" customHeight="1" x14ac:dyDescent="0.35">
      <c r="B291" s="524"/>
      <c r="C291" s="341" t="s">
        <v>4</v>
      </c>
      <c r="D291" s="161"/>
      <c r="E291" s="161"/>
      <c r="G291" s="441" t="s">
        <v>280</v>
      </c>
      <c r="I291" s="162"/>
    </row>
    <row r="292" spans="2:9" ht="9" customHeight="1" x14ac:dyDescent="0.5">
      <c r="B292" s="524"/>
      <c r="C292" s="166"/>
      <c r="D292" s="115"/>
      <c r="E292" s="115"/>
      <c r="F292" s="147"/>
      <c r="G292" s="147"/>
      <c r="H292" s="147"/>
      <c r="I292" s="148"/>
    </row>
    <row r="293" spans="2:9" ht="15" hidden="1" customHeight="1" x14ac:dyDescent="0.5">
      <c r="B293" s="524"/>
      <c r="C293" s="167"/>
      <c r="D293" s="95"/>
      <c r="E293" s="98"/>
      <c r="F293" s="167"/>
      <c r="G293" s="98"/>
      <c r="H293" s="98"/>
      <c r="I293" s="158"/>
    </row>
    <row r="294" spans="2:9" ht="11.15" hidden="1" customHeight="1" x14ac:dyDescent="0.5">
      <c r="B294" s="524"/>
      <c r="C294" s="167"/>
      <c r="D294" s="98"/>
      <c r="E294" s="98"/>
      <c r="F294" s="167"/>
      <c r="G294" s="98"/>
      <c r="H294" s="98"/>
      <c r="I294" s="158"/>
    </row>
    <row r="295" spans="2:9" ht="11.15" hidden="1" customHeight="1" x14ac:dyDescent="0.5">
      <c r="B295" s="524"/>
      <c r="C295" s="167"/>
      <c r="D295" s="98"/>
      <c r="E295" s="98"/>
      <c r="F295" s="167"/>
      <c r="G295" s="98"/>
      <c r="H295" s="98"/>
      <c r="I295" s="158"/>
    </row>
    <row r="296" spans="2:9" ht="11.15" hidden="1" customHeight="1" x14ac:dyDescent="0.5">
      <c r="B296" s="524"/>
      <c r="C296" s="167"/>
      <c r="D296" s="98"/>
      <c r="E296" s="98"/>
      <c r="F296" s="167"/>
      <c r="G296" s="98"/>
      <c r="H296" s="98"/>
      <c r="I296" s="158"/>
    </row>
    <row r="297" spans="2:9" ht="11.15" hidden="1" customHeight="1" x14ac:dyDescent="0.5">
      <c r="B297" s="524"/>
      <c r="C297" s="98"/>
      <c r="D297" s="98"/>
      <c r="E297" s="98"/>
      <c r="F297" s="98"/>
      <c r="G297" s="98"/>
      <c r="H297" s="98"/>
      <c r="I297" s="158"/>
    </row>
    <row r="298" spans="2:9" ht="17.149999999999999" customHeight="1" x14ac:dyDescent="0.5">
      <c r="B298" s="524"/>
      <c r="C298" s="154" t="s">
        <v>105</v>
      </c>
      <c r="D298" s="98"/>
      <c r="E298" s="98"/>
      <c r="F298" s="98"/>
      <c r="G298" s="98"/>
      <c r="H298" s="98"/>
      <c r="I298" s="158"/>
    </row>
    <row r="299" spans="2:9" ht="17.149999999999999" customHeight="1" x14ac:dyDescent="0.5">
      <c r="B299" s="524"/>
      <c r="C299" s="93"/>
      <c r="D299" s="95"/>
      <c r="E299" s="157"/>
      <c r="F299" s="157"/>
      <c r="G299" s="157"/>
      <c r="H299" s="157"/>
      <c r="I299" s="158"/>
    </row>
    <row r="300" spans="2:9" ht="17.149999999999999" customHeight="1" x14ac:dyDescent="0.5">
      <c r="B300" s="524"/>
      <c r="C300" s="93"/>
      <c r="D300" s="95"/>
      <c r="E300" s="157"/>
      <c r="F300" s="157"/>
      <c r="G300" s="157"/>
      <c r="H300" s="157"/>
      <c r="I300" s="158"/>
    </row>
    <row r="301" spans="2:9" ht="17.149999999999999" customHeight="1" x14ac:dyDescent="0.5">
      <c r="B301" s="524"/>
      <c r="C301" s="93"/>
      <c r="D301" s="95"/>
      <c r="E301" s="157"/>
      <c r="F301" s="157"/>
      <c r="G301" s="157"/>
      <c r="H301" s="157"/>
      <c r="I301" s="158"/>
    </row>
    <row r="302" spans="2:9" ht="17.149999999999999" customHeight="1" x14ac:dyDescent="0.5">
      <c r="B302" s="524"/>
      <c r="C302" s="93"/>
      <c r="D302" s="339"/>
      <c r="E302" s="157"/>
      <c r="F302" s="157"/>
      <c r="G302" s="157"/>
      <c r="H302" s="157"/>
      <c r="I302" s="158"/>
    </row>
    <row r="303" spans="2:9" ht="17.149999999999999" customHeight="1" x14ac:dyDescent="0.5">
      <c r="B303" s="524"/>
      <c r="C303" s="93"/>
      <c r="D303" s="339"/>
      <c r="E303" s="157"/>
      <c r="F303" s="157"/>
      <c r="G303" s="157"/>
      <c r="H303" s="157"/>
      <c r="I303" s="158"/>
    </row>
    <row r="304" spans="2:9" ht="17.149999999999999" customHeight="1" x14ac:dyDescent="0.5">
      <c r="B304" s="524"/>
      <c r="C304" s="93"/>
      <c r="D304" s="339"/>
      <c r="E304" s="157"/>
      <c r="F304" s="157"/>
      <c r="G304" s="157"/>
      <c r="H304" s="157"/>
      <c r="I304" s="158"/>
    </row>
    <row r="305" spans="2:9" ht="17.149999999999999" customHeight="1" x14ac:dyDescent="0.5">
      <c r="B305" s="524"/>
      <c r="C305" s="93"/>
      <c r="D305" s="95"/>
      <c r="E305" s="157"/>
      <c r="F305" s="157"/>
      <c r="G305" s="157"/>
      <c r="H305" s="157"/>
      <c r="I305" s="158"/>
    </row>
    <row r="306" spans="2:9" ht="17.149999999999999" customHeight="1" x14ac:dyDescent="0.5">
      <c r="B306" s="524"/>
      <c r="C306" s="93"/>
      <c r="D306" s="95"/>
      <c r="E306" s="157"/>
      <c r="F306" s="157"/>
      <c r="G306" s="157"/>
      <c r="H306" s="157"/>
      <c r="I306" s="158"/>
    </row>
    <row r="307" spans="2:9" ht="17.149999999999999" customHeight="1" x14ac:dyDescent="0.5">
      <c r="B307" s="524"/>
      <c r="C307" s="93"/>
      <c r="D307" s="95"/>
      <c r="E307" s="157"/>
      <c r="F307" s="157"/>
      <c r="G307" s="157"/>
      <c r="H307" s="157"/>
      <c r="I307" s="158"/>
    </row>
    <row r="308" spans="2:9" ht="17.149999999999999" customHeight="1" x14ac:dyDescent="0.5">
      <c r="B308" s="524"/>
      <c r="C308" s="93"/>
      <c r="D308" s="95"/>
      <c r="E308" s="157"/>
      <c r="F308" s="157"/>
      <c r="G308" s="157"/>
      <c r="H308" s="157"/>
      <c r="I308" s="158"/>
    </row>
    <row r="309" spans="2:9" ht="17.149999999999999" customHeight="1" x14ac:dyDescent="0.5">
      <c r="B309" s="524"/>
      <c r="C309" s="93"/>
      <c r="D309" s="95"/>
      <c r="E309" s="157"/>
      <c r="F309" s="157"/>
      <c r="G309" s="157"/>
      <c r="H309" s="157"/>
      <c r="I309" s="158"/>
    </row>
    <row r="310" spans="2:9" ht="9" customHeight="1" x14ac:dyDescent="0.5">
      <c r="B310" s="524"/>
      <c r="C310" s="93"/>
      <c r="D310" s="95"/>
      <c r="E310" s="157"/>
      <c r="F310" s="157"/>
      <c r="G310" s="157"/>
      <c r="H310" s="157"/>
      <c r="I310" s="158"/>
    </row>
    <row r="311" spans="2:9" ht="17.149999999999999" customHeight="1" x14ac:dyDescent="0.5">
      <c r="B311" s="524"/>
      <c r="C311" s="93"/>
      <c r="D311" s="95"/>
      <c r="E311" s="157"/>
      <c r="F311" s="157"/>
      <c r="G311" s="157"/>
      <c r="H311" s="157"/>
      <c r="I311" s="158"/>
    </row>
    <row r="312" spans="2:9" ht="25" customHeight="1" x14ac:dyDescent="0.35">
      <c r="B312" s="524"/>
      <c r="C312" s="532" t="s">
        <v>39</v>
      </c>
      <c r="D312" s="532"/>
      <c r="E312" s="532"/>
      <c r="F312" s="532"/>
      <c r="G312" s="532"/>
      <c r="H312" s="532"/>
      <c r="I312" s="533"/>
    </row>
    <row r="313" spans="2:9" ht="9" customHeight="1" x14ac:dyDescent="0.5">
      <c r="B313" s="524"/>
      <c r="C313" s="149"/>
      <c r="D313" s="102"/>
      <c r="E313" s="102"/>
      <c r="F313" s="102"/>
      <c r="G313" s="102"/>
      <c r="H313" s="102"/>
      <c r="I313" s="150"/>
    </row>
    <row r="314" spans="2:9" ht="17.149999999999999" customHeight="1" x14ac:dyDescent="0.5">
      <c r="B314" s="524"/>
      <c r="C314" s="154" t="s">
        <v>64</v>
      </c>
      <c r="D314" s="98"/>
      <c r="E314" s="98"/>
      <c r="F314" s="98"/>
      <c r="G314" s="98"/>
      <c r="H314" s="98"/>
      <c r="I314" s="89"/>
    </row>
    <row r="315" spans="2:9" ht="17.149999999999999" customHeight="1" x14ac:dyDescent="0.35">
      <c r="B315" s="524"/>
      <c r="C315" s="528" t="s">
        <v>200</v>
      </c>
      <c r="D315" s="528"/>
      <c r="E315" s="528"/>
      <c r="F315" s="528"/>
      <c r="G315" s="528"/>
      <c r="H315" s="528"/>
      <c r="I315" s="529"/>
    </row>
    <row r="316" spans="2:9" ht="9" customHeight="1" x14ac:dyDescent="0.5">
      <c r="B316" s="524"/>
      <c r="C316" s="98"/>
      <c r="D316" s="157"/>
      <c r="E316" s="157"/>
      <c r="F316" s="157"/>
      <c r="G316" s="157"/>
      <c r="H316" s="157"/>
      <c r="I316" s="158"/>
    </row>
    <row r="317" spans="2:9" ht="17.149999999999999" customHeight="1" x14ac:dyDescent="0.5">
      <c r="B317" s="524"/>
      <c r="C317" s="154" t="s">
        <v>63</v>
      </c>
      <c r="D317" s="157"/>
      <c r="E317" s="157"/>
      <c r="F317" s="157"/>
      <c r="G317" s="157"/>
      <c r="H317" s="157"/>
      <c r="I317" s="158"/>
    </row>
    <row r="318" spans="2:9" ht="17.149999999999999" customHeight="1" x14ac:dyDescent="0.5">
      <c r="B318" s="524"/>
      <c r="C318" s="93" t="s">
        <v>274</v>
      </c>
      <c r="D318" s="157"/>
      <c r="E318" s="157"/>
      <c r="F318" s="157"/>
      <c r="G318" s="157"/>
      <c r="H318" s="157"/>
      <c r="I318" s="158"/>
    </row>
    <row r="319" spans="2:9" ht="16" customHeight="1" x14ac:dyDescent="0.35">
      <c r="B319" s="524"/>
      <c r="C319" s="528" t="s">
        <v>275</v>
      </c>
      <c r="D319" s="528"/>
      <c r="E319" s="528"/>
      <c r="F319" s="528"/>
      <c r="G319" s="528"/>
      <c r="H319" s="528"/>
      <c r="I319" s="529"/>
    </row>
    <row r="320" spans="2:9" ht="17.149999999999999" customHeight="1" x14ac:dyDescent="0.35">
      <c r="B320" s="524"/>
      <c r="C320" s="528"/>
      <c r="D320" s="528"/>
      <c r="E320" s="528"/>
      <c r="F320" s="528"/>
      <c r="G320" s="528"/>
      <c r="H320" s="528"/>
      <c r="I320" s="529"/>
    </row>
    <row r="321" spans="2:11" x14ac:dyDescent="0.5">
      <c r="B321" s="524"/>
      <c r="C321" s="93" t="s">
        <v>198</v>
      </c>
      <c r="D321" s="157"/>
      <c r="E321" s="157"/>
      <c r="F321" s="157"/>
      <c r="G321" s="157"/>
      <c r="H321" s="157"/>
      <c r="I321" s="158"/>
    </row>
    <row r="322" spans="2:11" ht="9" customHeight="1" x14ac:dyDescent="0.35">
      <c r="B322" s="524"/>
      <c r="C322" s="94"/>
      <c r="D322" s="94"/>
      <c r="E322" s="94"/>
      <c r="F322" s="94"/>
      <c r="G322" s="94"/>
      <c r="H322" s="94"/>
      <c r="I322" s="96"/>
    </row>
    <row r="323" spans="2:11" ht="17.149999999999999" customHeight="1" x14ac:dyDescent="0.5">
      <c r="B323" s="524"/>
      <c r="C323" s="154" t="s">
        <v>104</v>
      </c>
      <c r="D323" s="94"/>
      <c r="E323" s="94"/>
      <c r="F323" s="94"/>
      <c r="G323" s="94"/>
      <c r="H323" s="94"/>
      <c r="I323" s="96"/>
    </row>
    <row r="324" spans="2:11" ht="17.149999999999999" customHeight="1" x14ac:dyDescent="0.5">
      <c r="B324" s="524"/>
      <c r="C324" s="93" t="s">
        <v>199</v>
      </c>
      <c r="D324" s="98"/>
      <c r="E324" s="98"/>
      <c r="F324" s="98"/>
      <c r="G324" s="98"/>
      <c r="H324" s="98"/>
      <c r="I324" s="89"/>
      <c r="K324" s="53"/>
    </row>
    <row r="325" spans="2:11" ht="12" customHeight="1" x14ac:dyDescent="0.5">
      <c r="B325" s="524"/>
      <c r="C325" s="160" t="s">
        <v>40</v>
      </c>
      <c r="D325" s="132"/>
      <c r="E325" s="132"/>
      <c r="F325" s="132"/>
      <c r="G325" s="161" t="s">
        <v>281</v>
      </c>
      <c r="H325" s="95"/>
      <c r="I325" s="89"/>
    </row>
    <row r="326" spans="2:11" ht="12" customHeight="1" x14ac:dyDescent="0.5">
      <c r="B326" s="524"/>
      <c r="C326" s="160" t="s">
        <v>88</v>
      </c>
      <c r="D326" s="132"/>
      <c r="E326" s="132"/>
      <c r="F326" s="132"/>
      <c r="G326" s="161" t="s">
        <v>285</v>
      </c>
      <c r="H326" s="95"/>
      <c r="I326" s="89"/>
    </row>
    <row r="327" spans="2:11" ht="12" customHeight="1" x14ac:dyDescent="0.5">
      <c r="B327" s="524"/>
      <c r="C327" s="160" t="s">
        <v>89</v>
      </c>
      <c r="D327" s="132"/>
      <c r="E327" s="132"/>
      <c r="F327" s="132"/>
      <c r="G327" s="161" t="s">
        <v>284</v>
      </c>
      <c r="H327" s="95"/>
      <c r="I327" s="89"/>
    </row>
    <row r="328" spans="2:11" ht="12" customHeight="1" x14ac:dyDescent="0.5">
      <c r="B328" s="524"/>
      <c r="C328" s="160" t="s">
        <v>386</v>
      </c>
      <c r="D328" s="132"/>
      <c r="E328" s="132"/>
      <c r="F328" s="132"/>
      <c r="G328" s="161" t="s">
        <v>283</v>
      </c>
      <c r="H328" s="95"/>
      <c r="I328" s="89"/>
    </row>
    <row r="329" spans="2:11" ht="12" customHeight="1" x14ac:dyDescent="0.5">
      <c r="B329" s="524"/>
      <c r="C329" s="160" t="s">
        <v>387</v>
      </c>
      <c r="D329" s="132"/>
      <c r="E329" s="132"/>
      <c r="F329" s="132"/>
      <c r="G329" s="161" t="s">
        <v>282</v>
      </c>
      <c r="H329" s="95"/>
      <c r="I329" s="89"/>
    </row>
    <row r="330" spans="2:11" ht="12" customHeight="1" x14ac:dyDescent="0.5">
      <c r="B330" s="524"/>
      <c r="C330" s="341" t="s">
        <v>4</v>
      </c>
      <c r="D330" s="132"/>
      <c r="E330" s="132"/>
      <c r="F330" s="132"/>
      <c r="G330" s="161" t="s">
        <v>286</v>
      </c>
      <c r="H330" s="95"/>
      <c r="I330" s="89"/>
    </row>
    <row r="331" spans="2:11" ht="12" customHeight="1" x14ac:dyDescent="0.5">
      <c r="B331" s="524"/>
      <c r="C331" s="341" t="s">
        <v>99</v>
      </c>
      <c r="D331" s="174"/>
      <c r="E331" s="174"/>
      <c r="F331" s="174"/>
      <c r="G331" s="161" t="s">
        <v>139</v>
      </c>
      <c r="H331" s="95"/>
      <c r="I331" s="89"/>
    </row>
    <row r="332" spans="2:11" ht="9" customHeight="1" x14ac:dyDescent="0.5">
      <c r="B332" s="524"/>
      <c r="C332" s="175"/>
      <c r="D332" s="102"/>
      <c r="E332" s="102"/>
      <c r="F332" s="102"/>
      <c r="G332" s="176"/>
      <c r="I332" s="150"/>
    </row>
    <row r="333" spans="2:11" ht="17.149999999999999" customHeight="1" x14ac:dyDescent="0.35">
      <c r="B333" s="524"/>
      <c r="C333" s="528" t="s">
        <v>388</v>
      </c>
      <c r="D333" s="528"/>
      <c r="E333" s="528"/>
      <c r="F333" s="528"/>
      <c r="G333" s="528"/>
      <c r="H333" s="528"/>
      <c r="I333" s="529"/>
    </row>
    <row r="334" spans="2:11" ht="17.149999999999999" customHeight="1" x14ac:dyDescent="0.35">
      <c r="B334" s="524"/>
      <c r="C334" s="528"/>
      <c r="D334" s="528"/>
      <c r="E334" s="528"/>
      <c r="F334" s="528"/>
      <c r="G334" s="528"/>
      <c r="H334" s="528"/>
      <c r="I334" s="529"/>
    </row>
    <row r="335" spans="2:11" ht="17.149999999999999" customHeight="1" x14ac:dyDescent="0.35">
      <c r="B335" s="524"/>
      <c r="C335" s="528"/>
      <c r="D335" s="528"/>
      <c r="E335" s="528"/>
      <c r="F335" s="528"/>
      <c r="G335" s="528"/>
      <c r="H335" s="528"/>
      <c r="I335" s="529"/>
    </row>
    <row r="336" spans="2:11" ht="17.149999999999999" customHeight="1" x14ac:dyDescent="0.35">
      <c r="B336" s="524"/>
      <c r="C336" s="528"/>
      <c r="D336" s="528"/>
      <c r="E336" s="528"/>
      <c r="F336" s="528"/>
      <c r="G336" s="528"/>
      <c r="H336" s="528"/>
      <c r="I336" s="529"/>
    </row>
    <row r="337" spans="2:9" ht="9" customHeight="1" x14ac:dyDescent="0.5">
      <c r="B337" s="524"/>
      <c r="C337" s="176"/>
      <c r="D337" s="102"/>
      <c r="E337" s="102"/>
      <c r="F337" s="102"/>
      <c r="G337" s="176"/>
      <c r="I337" s="150"/>
    </row>
    <row r="338" spans="2:9" ht="17.149999999999999" customHeight="1" x14ac:dyDescent="0.5">
      <c r="B338" s="524"/>
      <c r="C338" s="154" t="s">
        <v>105</v>
      </c>
      <c r="D338" s="98"/>
      <c r="E338" s="98"/>
      <c r="F338" s="98"/>
      <c r="G338" s="98"/>
      <c r="H338" s="98"/>
      <c r="I338" s="158"/>
    </row>
    <row r="339" spans="2:9" ht="17.149999999999999" customHeight="1" x14ac:dyDescent="0.5">
      <c r="B339" s="524"/>
      <c r="C339" s="93"/>
      <c r="D339" s="95"/>
      <c r="E339" s="157"/>
      <c r="F339" s="157"/>
      <c r="G339" s="157"/>
      <c r="H339" s="157"/>
      <c r="I339" s="158"/>
    </row>
    <row r="340" spans="2:9" ht="16" customHeight="1" x14ac:dyDescent="0.5">
      <c r="B340" s="524"/>
      <c r="D340" s="102"/>
      <c r="E340" s="169"/>
      <c r="F340" s="169"/>
      <c r="G340" s="169"/>
      <c r="H340" s="169"/>
      <c r="I340" s="170"/>
    </row>
    <row r="341" spans="2:9" ht="16" customHeight="1" x14ac:dyDescent="0.5">
      <c r="B341" s="524"/>
      <c r="D341" s="339"/>
      <c r="E341" s="169"/>
      <c r="F341" s="169"/>
      <c r="G341" s="169"/>
      <c r="H341" s="169"/>
      <c r="I341" s="170"/>
    </row>
    <row r="342" spans="2:9" ht="16" customHeight="1" x14ac:dyDescent="0.5">
      <c r="B342" s="524"/>
      <c r="D342" s="102"/>
      <c r="E342" s="169"/>
      <c r="F342" s="169"/>
      <c r="G342" s="169"/>
      <c r="H342" s="169"/>
      <c r="I342" s="170"/>
    </row>
    <row r="343" spans="2:9" ht="16" customHeight="1" x14ac:dyDescent="0.5">
      <c r="B343" s="524"/>
      <c r="D343" s="102"/>
      <c r="E343" s="169"/>
      <c r="F343" s="169"/>
      <c r="G343" s="169"/>
      <c r="H343" s="169"/>
      <c r="I343" s="170"/>
    </row>
    <row r="344" spans="2:9" ht="16" customHeight="1" x14ac:dyDescent="0.5">
      <c r="B344" s="524"/>
      <c r="D344" s="102"/>
      <c r="E344" s="169"/>
      <c r="F344" s="169"/>
      <c r="G344" s="169"/>
      <c r="H344" s="169"/>
      <c r="I344" s="170"/>
    </row>
    <row r="345" spans="2:9" ht="16" customHeight="1" x14ac:dyDescent="0.5">
      <c r="B345" s="524"/>
      <c r="D345" s="102"/>
      <c r="E345" s="169"/>
      <c r="F345" s="169"/>
      <c r="G345" s="169"/>
      <c r="H345" s="169"/>
      <c r="I345" s="170"/>
    </row>
    <row r="346" spans="2:9" ht="16" customHeight="1" x14ac:dyDescent="0.5">
      <c r="B346" s="524"/>
      <c r="D346" s="102"/>
      <c r="E346" s="169"/>
      <c r="F346" s="169"/>
      <c r="G346" s="169"/>
      <c r="H346" s="169"/>
      <c r="I346" s="170"/>
    </row>
    <row r="347" spans="2:9" ht="16" customHeight="1" x14ac:dyDescent="0.5">
      <c r="B347" s="524"/>
      <c r="D347" s="102"/>
      <c r="E347" s="169"/>
      <c r="F347" s="169"/>
      <c r="G347" s="169"/>
      <c r="H347" s="169"/>
      <c r="I347" s="170"/>
    </row>
    <row r="348" spans="2:9" ht="16" customHeight="1" x14ac:dyDescent="0.5">
      <c r="B348" s="524"/>
      <c r="D348" s="102"/>
      <c r="E348" s="169"/>
      <c r="F348" s="169"/>
      <c r="G348" s="169"/>
      <c r="H348" s="169"/>
      <c r="I348" s="170"/>
    </row>
    <row r="349" spans="2:9" ht="25" customHeight="1" x14ac:dyDescent="0.35">
      <c r="B349" s="524"/>
      <c r="C349" s="532" t="s">
        <v>230</v>
      </c>
      <c r="D349" s="532"/>
      <c r="E349" s="532"/>
      <c r="F349" s="532"/>
      <c r="G349" s="532"/>
      <c r="H349" s="532"/>
      <c r="I349" s="533"/>
    </row>
    <row r="350" spans="2:9" ht="9" customHeight="1" x14ac:dyDescent="0.5">
      <c r="B350" s="524"/>
      <c r="C350" s="149"/>
      <c r="D350" s="102"/>
      <c r="E350" s="102"/>
      <c r="F350" s="102"/>
      <c r="G350" s="102"/>
      <c r="H350" s="102"/>
      <c r="I350" s="150"/>
    </row>
    <row r="351" spans="2:9" ht="17.149999999999999" customHeight="1" x14ac:dyDescent="0.5">
      <c r="B351" s="524"/>
      <c r="C351" s="93" t="s">
        <v>320</v>
      </c>
      <c r="D351" s="102"/>
      <c r="E351" s="102"/>
      <c r="F351" s="102"/>
      <c r="G351" s="102"/>
      <c r="H351" s="102"/>
      <c r="I351" s="150"/>
    </row>
    <row r="352" spans="2:9" ht="9" customHeight="1" x14ac:dyDescent="0.5">
      <c r="B352" s="524"/>
      <c r="C352" s="149"/>
      <c r="D352" s="102"/>
      <c r="E352" s="102"/>
      <c r="F352" s="102"/>
      <c r="G352" s="102"/>
      <c r="H352" s="102"/>
      <c r="I352" s="150"/>
    </row>
    <row r="353" spans="2:9" ht="17.149999999999999" customHeight="1" x14ac:dyDescent="0.35">
      <c r="B353" s="524"/>
      <c r="C353" s="526" t="s">
        <v>161</v>
      </c>
      <c r="D353" s="526"/>
      <c r="E353" s="526"/>
      <c r="F353" s="526"/>
      <c r="G353" s="526"/>
      <c r="H353" s="526"/>
      <c r="I353" s="527"/>
    </row>
    <row r="354" spans="2:9" ht="9" customHeight="1" x14ac:dyDescent="0.5">
      <c r="B354" s="524"/>
      <c r="C354" s="151"/>
      <c r="D354" s="152"/>
      <c r="E354" s="152"/>
      <c r="F354" s="152"/>
      <c r="G354" s="152"/>
      <c r="H354" s="152"/>
      <c r="I354" s="153"/>
    </row>
    <row r="355" spans="2:9" ht="14.5" customHeight="1" x14ac:dyDescent="0.5">
      <c r="B355" s="524"/>
      <c r="C355" s="154" t="s">
        <v>64</v>
      </c>
      <c r="D355" s="155"/>
      <c r="E355" s="155"/>
      <c r="F355" s="155"/>
      <c r="G355" s="155"/>
      <c r="H355" s="155"/>
      <c r="I355" s="156"/>
    </row>
    <row r="356" spans="2:9" ht="17.149999999999999" customHeight="1" x14ac:dyDescent="0.5">
      <c r="B356" s="524"/>
      <c r="C356" s="93" t="s">
        <v>332</v>
      </c>
      <c r="D356" s="157"/>
      <c r="E356" s="157"/>
      <c r="F356" s="157"/>
      <c r="G356" s="157"/>
      <c r="H356" s="157"/>
      <c r="I356" s="158"/>
    </row>
    <row r="357" spans="2:9" ht="9" customHeight="1" x14ac:dyDescent="0.5">
      <c r="B357" s="524"/>
      <c r="C357" s="147"/>
      <c r="D357" s="147"/>
      <c r="E357" s="147"/>
      <c r="F357" s="147"/>
      <c r="G357" s="147"/>
      <c r="H357" s="147"/>
      <c r="I357" s="148"/>
    </row>
    <row r="358" spans="2:9" ht="17.149999999999999" customHeight="1" x14ac:dyDescent="0.5">
      <c r="B358" s="524"/>
      <c r="C358" s="154" t="s">
        <v>63</v>
      </c>
      <c r="D358" s="95"/>
      <c r="E358" s="95"/>
      <c r="F358" s="95"/>
      <c r="G358" s="95"/>
      <c r="H358" s="95"/>
      <c r="I358" s="89"/>
    </row>
    <row r="359" spans="2:9" ht="17.149999999999999" customHeight="1" x14ac:dyDescent="0.5">
      <c r="B359" s="524"/>
      <c r="C359" s="93" t="s">
        <v>274</v>
      </c>
      <c r="D359" s="95"/>
      <c r="E359" s="95"/>
      <c r="F359" s="95"/>
      <c r="G359" s="95"/>
      <c r="H359" s="95"/>
      <c r="I359" s="89"/>
    </row>
    <row r="360" spans="2:9" ht="16" customHeight="1" x14ac:dyDescent="0.35">
      <c r="B360" s="524"/>
      <c r="C360" s="528" t="s">
        <v>229</v>
      </c>
      <c r="D360" s="528"/>
      <c r="E360" s="528"/>
      <c r="F360" s="528"/>
      <c r="G360" s="528"/>
      <c r="H360" s="528"/>
      <c r="I360" s="529"/>
    </row>
    <row r="361" spans="2:9" ht="9" customHeight="1" x14ac:dyDescent="0.5">
      <c r="B361" s="524"/>
      <c r="C361" s="98"/>
      <c r="D361" s="95"/>
      <c r="E361" s="95"/>
      <c r="F361" s="95"/>
      <c r="G361" s="95"/>
      <c r="H361" s="95"/>
      <c r="I361" s="89"/>
    </row>
    <row r="362" spans="2:9" ht="17.149999999999999" customHeight="1" x14ac:dyDescent="0.5">
      <c r="B362" s="524"/>
      <c r="C362" s="154" t="s">
        <v>104</v>
      </c>
      <c r="D362" s="95"/>
      <c r="E362" s="95"/>
      <c r="F362" s="95"/>
      <c r="G362" s="95"/>
      <c r="H362" s="95"/>
      <c r="I362" s="89"/>
    </row>
    <row r="363" spans="2:9" ht="17.149999999999999" customHeight="1" x14ac:dyDescent="0.5">
      <c r="B363" s="524"/>
      <c r="C363" s="93" t="s">
        <v>276</v>
      </c>
      <c r="D363" s="98"/>
      <c r="E363" s="98"/>
      <c r="F363" s="98"/>
      <c r="G363" s="98"/>
      <c r="H363" s="98"/>
      <c r="I363" s="159"/>
    </row>
    <row r="364" spans="2:9" ht="12" customHeight="1" x14ac:dyDescent="0.35">
      <c r="B364" s="524"/>
      <c r="C364" s="160" t="s">
        <v>177</v>
      </c>
      <c r="D364" s="161"/>
      <c r="E364" s="161"/>
      <c r="G364" s="161" t="s">
        <v>287</v>
      </c>
      <c r="H364" s="161"/>
      <c r="I364" s="137"/>
    </row>
    <row r="365" spans="2:9" ht="12" customHeight="1" x14ac:dyDescent="0.35">
      <c r="B365" s="524"/>
      <c r="C365" s="160" t="s">
        <v>178</v>
      </c>
      <c r="D365" s="161"/>
      <c r="E365" s="161"/>
      <c r="G365" s="161" t="s">
        <v>288</v>
      </c>
      <c r="H365" s="161"/>
      <c r="I365" s="137"/>
    </row>
    <row r="366" spans="2:9" ht="12" customHeight="1" x14ac:dyDescent="0.35">
      <c r="B366" s="524"/>
      <c r="C366" s="160" t="s">
        <v>165</v>
      </c>
      <c r="D366" s="161"/>
      <c r="E366" s="161"/>
      <c r="G366" s="161" t="s">
        <v>321</v>
      </c>
      <c r="H366" s="161"/>
      <c r="I366" s="137"/>
    </row>
    <row r="367" spans="2:9" ht="12" customHeight="1" x14ac:dyDescent="0.35">
      <c r="B367" s="524"/>
      <c r="C367" s="160" t="s">
        <v>164</v>
      </c>
      <c r="D367" s="161"/>
      <c r="E367" s="161"/>
      <c r="G367" s="161" t="s">
        <v>322</v>
      </c>
      <c r="H367" s="161"/>
      <c r="I367" s="137"/>
    </row>
    <row r="368" spans="2:9" ht="12" customHeight="1" x14ac:dyDescent="0.35">
      <c r="B368" s="524"/>
      <c r="C368" s="160" t="s">
        <v>163</v>
      </c>
      <c r="D368" s="161"/>
      <c r="E368" s="161"/>
      <c r="G368" s="161" t="s">
        <v>289</v>
      </c>
      <c r="H368" s="161"/>
      <c r="I368" s="162"/>
    </row>
    <row r="369" spans="2:9" ht="12" customHeight="1" x14ac:dyDescent="0.35">
      <c r="B369" s="524"/>
      <c r="C369" s="163" t="s">
        <v>4</v>
      </c>
      <c r="D369" s="161"/>
      <c r="E369" s="161"/>
      <c r="G369" s="161" t="s">
        <v>269</v>
      </c>
      <c r="H369" s="161"/>
      <c r="I369" s="162"/>
    </row>
    <row r="370" spans="2:9" ht="9" customHeight="1" x14ac:dyDescent="0.5">
      <c r="B370" s="524"/>
      <c r="C370" s="341" t="s">
        <v>99</v>
      </c>
      <c r="D370" s="174"/>
      <c r="E370" s="174"/>
      <c r="F370" s="174"/>
      <c r="G370" s="161" t="s">
        <v>139</v>
      </c>
      <c r="H370" s="95"/>
      <c r="I370" s="89"/>
    </row>
    <row r="371" spans="2:9" ht="9" customHeight="1" x14ac:dyDescent="0.5">
      <c r="B371" s="524"/>
      <c r="C371" s="341"/>
      <c r="D371" s="174"/>
      <c r="E371" s="174"/>
      <c r="F371" s="174"/>
      <c r="G371" s="161"/>
      <c r="H371" s="95"/>
      <c r="I371" s="89"/>
    </row>
    <row r="372" spans="2:9" ht="17.149999999999999" customHeight="1" x14ac:dyDescent="0.5">
      <c r="B372" s="524"/>
      <c r="C372" s="154" t="s">
        <v>105</v>
      </c>
      <c r="D372" s="98"/>
      <c r="E372" s="98"/>
      <c r="F372" s="98"/>
      <c r="G372" s="98"/>
      <c r="H372" s="98"/>
      <c r="I372" s="158"/>
    </row>
    <row r="373" spans="2:9" ht="17.149999999999999" customHeight="1" x14ac:dyDescent="0.5">
      <c r="B373" s="524"/>
      <c r="C373" s="93"/>
      <c r="D373" s="95"/>
      <c r="E373" s="157"/>
      <c r="F373" s="157"/>
      <c r="G373" s="157"/>
      <c r="H373" s="157"/>
      <c r="I373" s="158"/>
    </row>
    <row r="374" spans="2:9" ht="17.149999999999999" customHeight="1" x14ac:dyDescent="0.5">
      <c r="B374" s="524"/>
      <c r="C374" s="98"/>
      <c r="D374" s="97"/>
      <c r="E374" s="157"/>
      <c r="F374" s="157"/>
      <c r="G374" s="157"/>
      <c r="H374" s="157"/>
      <c r="I374" s="158"/>
    </row>
    <row r="375" spans="2:9" ht="17.149999999999999" customHeight="1" x14ac:dyDescent="0.5">
      <c r="B375" s="524"/>
      <c r="C375" s="95"/>
      <c r="D375" s="339"/>
      <c r="E375" s="98"/>
      <c r="F375" s="95"/>
      <c r="G375" s="95"/>
      <c r="H375" s="95"/>
      <c r="I375" s="159"/>
    </row>
    <row r="376" spans="2:9" ht="17.149999999999999" customHeight="1" x14ac:dyDescent="0.5">
      <c r="B376" s="524"/>
      <c r="C376" s="95"/>
      <c r="D376" s="95"/>
      <c r="E376" s="168"/>
      <c r="F376" s="94"/>
      <c r="G376" s="94"/>
      <c r="H376" s="94"/>
      <c r="I376" s="96"/>
    </row>
    <row r="377" spans="2:9" ht="17.149999999999999" customHeight="1" x14ac:dyDescent="0.5">
      <c r="B377" s="524"/>
      <c r="C377" s="95"/>
      <c r="D377" s="95"/>
      <c r="E377" s="168"/>
      <c r="F377" s="94"/>
      <c r="G377" s="94"/>
      <c r="H377" s="94"/>
      <c r="I377" s="96"/>
    </row>
    <row r="378" spans="2:9" ht="17.149999999999999" customHeight="1" x14ac:dyDescent="0.5">
      <c r="B378" s="524"/>
      <c r="C378" s="95"/>
      <c r="D378" s="95"/>
      <c r="E378" s="168"/>
      <c r="F378" s="94"/>
      <c r="G378" s="94"/>
      <c r="H378" s="94"/>
      <c r="I378" s="96"/>
    </row>
    <row r="379" spans="2:9" ht="17.149999999999999" customHeight="1" x14ac:dyDescent="0.5">
      <c r="B379" s="524"/>
      <c r="C379" s="95"/>
      <c r="D379" s="95"/>
      <c r="E379" s="98"/>
      <c r="F379" s="94"/>
      <c r="G379" s="94"/>
      <c r="H379" s="94"/>
      <c r="I379" s="96"/>
    </row>
    <row r="380" spans="2:9" x14ac:dyDescent="0.5">
      <c r="B380" s="524"/>
      <c r="C380" s="95"/>
      <c r="D380" s="95"/>
      <c r="E380" s="168"/>
      <c r="F380" s="94"/>
      <c r="G380" s="94"/>
      <c r="H380" s="94"/>
      <c r="I380" s="96"/>
    </row>
    <row r="381" spans="2:9" ht="17.149999999999999" customHeight="1" x14ac:dyDescent="0.5">
      <c r="B381" s="524"/>
      <c r="C381" s="95"/>
      <c r="D381" s="97"/>
      <c r="E381" s="98"/>
      <c r="F381" s="94"/>
      <c r="G381" s="94"/>
      <c r="H381" s="94"/>
      <c r="I381" s="96"/>
    </row>
    <row r="382" spans="2:9" ht="17.149999999999999" customHeight="1" x14ac:dyDescent="0.5">
      <c r="B382" s="524"/>
      <c r="C382" s="95"/>
      <c r="D382" s="95"/>
      <c r="E382" s="98"/>
      <c r="F382" s="157"/>
      <c r="G382" s="157"/>
      <c r="H382" s="157"/>
      <c r="I382" s="158"/>
    </row>
    <row r="383" spans="2:9" ht="17.149999999999999" customHeight="1" x14ac:dyDescent="0.5">
      <c r="B383" s="524"/>
      <c r="C383" s="95"/>
      <c r="D383" s="95"/>
      <c r="E383" s="98"/>
      <c r="F383" s="157"/>
      <c r="G383" s="157"/>
      <c r="H383" s="157"/>
      <c r="I383" s="158"/>
    </row>
    <row r="384" spans="2:9" ht="9" customHeight="1" x14ac:dyDescent="0.5">
      <c r="B384" s="524"/>
      <c r="E384" s="102"/>
      <c r="F384" s="169"/>
      <c r="G384" s="169"/>
      <c r="H384" s="169"/>
      <c r="I384" s="170"/>
    </row>
    <row r="385" spans="2:11" ht="17.149999999999999" customHeight="1" x14ac:dyDescent="0.35">
      <c r="B385" s="524"/>
      <c r="C385" s="526" t="s">
        <v>241</v>
      </c>
      <c r="D385" s="526"/>
      <c r="E385" s="526"/>
      <c r="F385" s="526"/>
      <c r="G385" s="526"/>
      <c r="H385" s="526"/>
      <c r="I385" s="527"/>
    </row>
    <row r="386" spans="2:11" ht="9" customHeight="1" x14ac:dyDescent="0.5">
      <c r="B386" s="524"/>
      <c r="C386" s="171"/>
      <c r="D386" s="98"/>
      <c r="E386" s="98"/>
      <c r="F386" s="98"/>
      <c r="G386" s="98"/>
      <c r="H386" s="98"/>
      <c r="I386" s="89"/>
    </row>
    <row r="387" spans="2:11" x14ac:dyDescent="0.5">
      <c r="B387" s="524"/>
      <c r="C387" s="154" t="s">
        <v>64</v>
      </c>
      <c r="D387" s="98"/>
      <c r="E387" s="98"/>
      <c r="F387" s="98"/>
      <c r="G387" s="98"/>
      <c r="H387" s="98"/>
      <c r="I387" s="89"/>
    </row>
    <row r="388" spans="2:11" ht="17.149999999999999" customHeight="1" x14ac:dyDescent="0.35">
      <c r="B388" s="524"/>
      <c r="C388" s="528" t="s">
        <v>290</v>
      </c>
      <c r="D388" s="528"/>
      <c r="E388" s="528"/>
      <c r="F388" s="528"/>
      <c r="G388" s="528"/>
      <c r="H388" s="528"/>
      <c r="I388" s="529"/>
    </row>
    <row r="389" spans="2:11" ht="9" customHeight="1" x14ac:dyDescent="0.35">
      <c r="B389" s="524"/>
      <c r="C389" s="94"/>
      <c r="D389" s="94"/>
      <c r="E389" s="94"/>
      <c r="F389" s="94"/>
      <c r="G389" s="94"/>
      <c r="H389" s="94"/>
      <c r="I389" s="96"/>
    </row>
    <row r="390" spans="2:11" ht="17.149999999999999" customHeight="1" x14ac:dyDescent="0.5">
      <c r="B390" s="524"/>
      <c r="C390" s="154" t="s">
        <v>63</v>
      </c>
      <c r="D390" s="172"/>
      <c r="E390" s="172"/>
      <c r="F390" s="172"/>
      <c r="G390" s="172"/>
      <c r="H390" s="139"/>
      <c r="I390" s="173"/>
    </row>
    <row r="391" spans="2:11" ht="17.149999999999999" customHeight="1" x14ac:dyDescent="0.5">
      <c r="B391" s="524"/>
      <c r="C391" s="93" t="s">
        <v>274</v>
      </c>
      <c r="D391" s="172"/>
      <c r="E391" s="172"/>
      <c r="F391" s="172"/>
      <c r="G391" s="172"/>
      <c r="H391" s="139"/>
      <c r="I391" s="173"/>
    </row>
    <row r="392" spans="2:11" ht="17.149999999999999" customHeight="1" x14ac:dyDescent="0.35">
      <c r="B392" s="524"/>
      <c r="C392" s="528" t="s">
        <v>338</v>
      </c>
      <c r="D392" s="528"/>
      <c r="E392" s="528"/>
      <c r="F392" s="528"/>
      <c r="G392" s="528"/>
      <c r="H392" s="528"/>
      <c r="I392" s="529"/>
    </row>
    <row r="393" spans="2:11" ht="17.149999999999999" customHeight="1" x14ac:dyDescent="0.35">
      <c r="B393" s="524"/>
      <c r="C393" s="528"/>
      <c r="D393" s="528"/>
      <c r="E393" s="528"/>
      <c r="F393" s="528"/>
      <c r="G393" s="528"/>
      <c r="H393" s="528"/>
      <c r="I393" s="529"/>
    </row>
    <row r="394" spans="2:11" ht="17.149999999999999" customHeight="1" x14ac:dyDescent="0.35">
      <c r="B394" s="524"/>
      <c r="C394" s="528"/>
      <c r="D394" s="528"/>
      <c r="E394" s="528"/>
      <c r="F394" s="528"/>
      <c r="G394" s="528"/>
      <c r="H394" s="528"/>
      <c r="I394" s="529"/>
    </row>
    <row r="395" spans="2:11" ht="17.149999999999999" customHeight="1" x14ac:dyDescent="0.35">
      <c r="B395" s="524"/>
      <c r="C395" s="528"/>
      <c r="D395" s="528"/>
      <c r="E395" s="528"/>
      <c r="F395" s="528"/>
      <c r="G395" s="528"/>
      <c r="H395" s="528"/>
      <c r="I395" s="529"/>
    </row>
    <row r="396" spans="2:11" ht="17.149999999999999" customHeight="1" x14ac:dyDescent="0.35">
      <c r="B396" s="524"/>
      <c r="C396" s="528"/>
      <c r="D396" s="528"/>
      <c r="E396" s="528"/>
      <c r="F396" s="528"/>
      <c r="G396" s="528"/>
      <c r="H396" s="528"/>
      <c r="I396" s="529"/>
    </row>
    <row r="397" spans="2:11" ht="13" customHeight="1" x14ac:dyDescent="0.35">
      <c r="B397" s="524"/>
      <c r="C397" s="94"/>
      <c r="D397" s="94"/>
      <c r="E397" s="94"/>
      <c r="F397" s="94"/>
      <c r="G397" s="94"/>
      <c r="H397" s="94"/>
      <c r="I397" s="96"/>
    </row>
    <row r="398" spans="2:11" ht="15" customHeight="1" x14ac:dyDescent="0.5">
      <c r="B398" s="524"/>
      <c r="C398" s="154" t="s">
        <v>104</v>
      </c>
      <c r="D398" s="167"/>
      <c r="E398" s="98"/>
      <c r="F398" s="98"/>
      <c r="G398" s="98"/>
      <c r="H398" s="98"/>
      <c r="I398" s="89"/>
    </row>
    <row r="399" spans="2:11" ht="17.149999999999999" customHeight="1" x14ac:dyDescent="0.5">
      <c r="B399" s="524"/>
      <c r="C399" s="93" t="s">
        <v>276</v>
      </c>
      <c r="D399" s="167"/>
      <c r="E399" s="98"/>
      <c r="F399" s="98"/>
      <c r="G399" s="98"/>
      <c r="H399" s="98"/>
      <c r="I399" s="89"/>
      <c r="K399" s="53"/>
    </row>
    <row r="400" spans="2:11" ht="12" customHeight="1" x14ac:dyDescent="0.35">
      <c r="B400" s="524"/>
      <c r="C400" s="160" t="s">
        <v>235</v>
      </c>
      <c r="D400" s="161"/>
      <c r="E400" s="132"/>
      <c r="F400" s="132"/>
      <c r="H400" s="161" t="s">
        <v>291</v>
      </c>
    </row>
    <row r="401" spans="2:9" ht="12" customHeight="1" x14ac:dyDescent="0.35">
      <c r="B401" s="524"/>
      <c r="C401" s="160" t="s">
        <v>236</v>
      </c>
      <c r="D401" s="161"/>
      <c r="E401" s="161"/>
      <c r="F401" s="161"/>
      <c r="H401" s="161" t="s">
        <v>292</v>
      </c>
    </row>
    <row r="402" spans="2:9" ht="12" customHeight="1" x14ac:dyDescent="0.35">
      <c r="B402" s="524"/>
      <c r="C402" s="160" t="s">
        <v>237</v>
      </c>
      <c r="D402" s="132"/>
      <c r="E402" s="132"/>
      <c r="F402" s="132"/>
      <c r="H402" s="161" t="s">
        <v>293</v>
      </c>
    </row>
    <row r="403" spans="2:9" ht="12" customHeight="1" x14ac:dyDescent="0.5">
      <c r="B403" s="524"/>
      <c r="C403" s="163" t="s">
        <v>4</v>
      </c>
      <c r="D403" s="161"/>
      <c r="E403" s="161"/>
      <c r="H403" s="161" t="s">
        <v>269</v>
      </c>
      <c r="I403" s="170"/>
    </row>
    <row r="404" spans="2:9" ht="12" customHeight="1" x14ac:dyDescent="0.5">
      <c r="B404" s="524"/>
      <c r="C404" s="341" t="s">
        <v>99</v>
      </c>
      <c r="D404" s="174"/>
      <c r="E404" s="174"/>
      <c r="F404" s="174"/>
      <c r="H404" s="161" t="s">
        <v>139</v>
      </c>
      <c r="I404" s="89"/>
    </row>
    <row r="405" spans="2:9" ht="16" customHeight="1" x14ac:dyDescent="0.5">
      <c r="B405" s="524"/>
      <c r="G405" s="169"/>
      <c r="H405" s="169"/>
      <c r="I405" s="170"/>
    </row>
    <row r="406" spans="2:9" ht="16" customHeight="1" x14ac:dyDescent="0.5">
      <c r="B406" s="524"/>
      <c r="C406" s="154" t="s">
        <v>105</v>
      </c>
      <c r="D406" s="98"/>
      <c r="E406" s="98"/>
      <c r="F406" s="98"/>
      <c r="G406" s="169"/>
      <c r="H406" s="169"/>
      <c r="I406" s="170"/>
    </row>
    <row r="407" spans="2:9" ht="16" customHeight="1" x14ac:dyDescent="0.5">
      <c r="B407" s="524"/>
      <c r="C407" s="93"/>
      <c r="D407" s="95"/>
      <c r="E407" s="157"/>
      <c r="F407" s="157"/>
      <c r="G407" s="169"/>
      <c r="H407" s="169"/>
      <c r="I407" s="170"/>
    </row>
    <row r="408" spans="2:9" ht="16" customHeight="1" x14ac:dyDescent="0.5">
      <c r="B408" s="524"/>
      <c r="C408" s="98"/>
      <c r="D408" s="97"/>
      <c r="E408" s="157"/>
      <c r="F408" s="157"/>
      <c r="G408" s="169"/>
      <c r="H408" s="169"/>
      <c r="I408" s="340"/>
    </row>
    <row r="409" spans="2:9" ht="16" customHeight="1" x14ac:dyDescent="0.5">
      <c r="B409" s="524"/>
      <c r="C409" s="95"/>
      <c r="D409" s="95"/>
      <c r="E409" s="98"/>
      <c r="F409" s="95"/>
      <c r="G409" s="169"/>
      <c r="H409" s="169"/>
      <c r="I409" s="170"/>
    </row>
    <row r="410" spans="2:9" ht="16" customHeight="1" x14ac:dyDescent="0.5">
      <c r="B410" s="524"/>
      <c r="C410" s="95"/>
      <c r="D410" s="95"/>
      <c r="E410" s="98"/>
      <c r="F410" s="95"/>
      <c r="G410" s="169"/>
      <c r="H410" s="169"/>
      <c r="I410" s="170"/>
    </row>
    <row r="411" spans="2:9" ht="16" customHeight="1" x14ac:dyDescent="0.5">
      <c r="B411" s="524"/>
      <c r="C411" s="95"/>
      <c r="D411" s="95"/>
      <c r="E411" s="98"/>
      <c r="F411" s="95"/>
      <c r="G411" s="169"/>
      <c r="H411" s="169"/>
      <c r="I411" s="170"/>
    </row>
    <row r="412" spans="2:9" ht="16" customHeight="1" x14ac:dyDescent="0.5">
      <c r="B412" s="524"/>
      <c r="C412" s="95"/>
      <c r="D412" s="95"/>
      <c r="E412" s="98"/>
      <c r="F412" s="95"/>
      <c r="G412" s="169"/>
      <c r="H412" s="169"/>
      <c r="I412" s="170"/>
    </row>
    <row r="413" spans="2:9" ht="16" customHeight="1" x14ac:dyDescent="0.5">
      <c r="B413" s="524"/>
      <c r="C413" s="95"/>
      <c r="D413" s="95"/>
      <c r="E413" s="98"/>
      <c r="F413" s="95"/>
      <c r="G413" s="169"/>
      <c r="H413" s="169"/>
      <c r="I413" s="170"/>
    </row>
    <row r="414" spans="2:9" ht="16" customHeight="1" x14ac:dyDescent="0.5">
      <c r="B414" s="524"/>
      <c r="C414" s="95"/>
      <c r="D414" s="430"/>
      <c r="E414" s="168"/>
      <c r="F414" s="94"/>
      <c r="G414" s="169"/>
      <c r="H414" s="169"/>
      <c r="I414" s="170"/>
    </row>
    <row r="415" spans="2:9" ht="16" customHeight="1" x14ac:dyDescent="0.5">
      <c r="B415" s="524"/>
      <c r="C415" s="95"/>
      <c r="D415" s="95"/>
      <c r="E415" s="98"/>
      <c r="F415" s="94"/>
      <c r="G415" s="169"/>
      <c r="H415" s="169"/>
      <c r="I415" s="170"/>
    </row>
    <row r="416" spans="2:9" ht="16" customHeight="1" x14ac:dyDescent="0.5">
      <c r="B416" s="524"/>
      <c r="C416" s="95"/>
      <c r="D416" s="95"/>
      <c r="E416" s="168"/>
      <c r="F416" s="94"/>
      <c r="G416" s="169"/>
      <c r="H416" s="169"/>
      <c r="I416" s="170"/>
    </row>
    <row r="417" spans="2:11" ht="16" customHeight="1" x14ac:dyDescent="0.5">
      <c r="B417" s="524"/>
      <c r="C417" s="95"/>
      <c r="D417" s="97"/>
      <c r="E417" s="98"/>
      <c r="F417" s="94"/>
      <c r="G417" s="169"/>
      <c r="H417" s="169"/>
      <c r="I417" s="170"/>
    </row>
    <row r="418" spans="2:11" ht="16" customHeight="1" x14ac:dyDescent="0.5">
      <c r="B418" s="524"/>
      <c r="C418" s="95"/>
      <c r="D418" s="95"/>
      <c r="E418" s="98"/>
      <c r="F418" s="157"/>
      <c r="G418" s="169"/>
      <c r="H418" s="169"/>
      <c r="I418" s="170"/>
    </row>
    <row r="419" spans="2:11" ht="16" customHeight="1" x14ac:dyDescent="0.5">
      <c r="B419" s="524"/>
      <c r="C419" s="95"/>
      <c r="D419" s="95"/>
      <c r="E419" s="98"/>
      <c r="F419" s="157"/>
      <c r="G419" s="169"/>
      <c r="H419" s="169"/>
      <c r="I419" s="170"/>
    </row>
    <row r="420" spans="2:11" ht="17.149999999999999" customHeight="1" x14ac:dyDescent="0.35">
      <c r="B420" s="524"/>
      <c r="C420" s="526" t="s">
        <v>242</v>
      </c>
      <c r="D420" s="526"/>
      <c r="E420" s="526"/>
      <c r="F420" s="526"/>
      <c r="G420" s="526"/>
      <c r="H420" s="526"/>
      <c r="I420" s="527"/>
    </row>
    <row r="421" spans="2:11" ht="9" customHeight="1" x14ac:dyDescent="0.5">
      <c r="B421" s="524"/>
      <c r="C421" s="171"/>
      <c r="D421" s="98"/>
      <c r="E421" s="98"/>
      <c r="F421" s="98"/>
      <c r="G421" s="98"/>
      <c r="H421" s="98"/>
      <c r="I421" s="89"/>
    </row>
    <row r="422" spans="2:11" x14ac:dyDescent="0.5">
      <c r="B422" s="524"/>
      <c r="C422" s="154" t="s">
        <v>64</v>
      </c>
      <c r="D422" s="98"/>
      <c r="E422" s="98"/>
      <c r="F422" s="98"/>
      <c r="G422" s="98"/>
      <c r="H422" s="98"/>
      <c r="I422" s="89"/>
    </row>
    <row r="423" spans="2:11" ht="17.149999999999999" customHeight="1" x14ac:dyDescent="0.35">
      <c r="B423" s="524"/>
      <c r="C423" s="528" t="s">
        <v>294</v>
      </c>
      <c r="D423" s="528"/>
      <c r="E423" s="528"/>
      <c r="F423" s="528"/>
      <c r="G423" s="528"/>
      <c r="H423" s="528"/>
      <c r="I423" s="529"/>
    </row>
    <row r="424" spans="2:11" ht="9" customHeight="1" x14ac:dyDescent="0.35">
      <c r="B424" s="524"/>
      <c r="C424" s="94"/>
      <c r="D424" s="94"/>
      <c r="E424" s="94"/>
      <c r="F424" s="94"/>
      <c r="G424" s="94"/>
      <c r="H424" s="94"/>
      <c r="I424" s="96"/>
    </row>
    <row r="425" spans="2:11" ht="17.149999999999999" customHeight="1" x14ac:dyDescent="0.5">
      <c r="B425" s="524"/>
      <c r="C425" s="154" t="s">
        <v>63</v>
      </c>
      <c r="D425" s="172"/>
      <c r="E425" s="172"/>
      <c r="F425" s="172"/>
      <c r="G425" s="172"/>
      <c r="H425" s="139"/>
      <c r="I425" s="173"/>
    </row>
    <row r="426" spans="2:11" ht="17.149999999999999" customHeight="1" x14ac:dyDescent="0.35">
      <c r="B426" s="524"/>
      <c r="C426" s="528" t="s">
        <v>313</v>
      </c>
      <c r="D426" s="528"/>
      <c r="E426" s="528"/>
      <c r="F426" s="528"/>
      <c r="G426" s="528"/>
      <c r="H426" s="528"/>
      <c r="I426" s="529"/>
    </row>
    <row r="427" spans="2:11" ht="17.149999999999999" customHeight="1" x14ac:dyDescent="0.35">
      <c r="B427" s="524"/>
      <c r="C427" s="528"/>
      <c r="D427" s="528"/>
      <c r="E427" s="528"/>
      <c r="F427" s="528"/>
      <c r="G427" s="528"/>
      <c r="H427" s="528"/>
      <c r="I427" s="529"/>
    </row>
    <row r="428" spans="2:11" ht="9" customHeight="1" x14ac:dyDescent="0.35">
      <c r="B428" s="524"/>
      <c r="C428" s="104"/>
      <c r="D428" s="139"/>
      <c r="E428" s="139"/>
      <c r="F428" s="139"/>
      <c r="G428" s="139"/>
      <c r="H428" s="139"/>
      <c r="I428" s="173"/>
    </row>
    <row r="429" spans="2:11" ht="15" customHeight="1" x14ac:dyDescent="0.5">
      <c r="B429" s="524"/>
      <c r="C429" s="154" t="s">
        <v>104</v>
      </c>
      <c r="D429" s="167"/>
      <c r="E429" s="98"/>
      <c r="F429" s="98"/>
      <c r="G429" s="98"/>
      <c r="H429" s="98"/>
      <c r="I429" s="89"/>
    </row>
    <row r="430" spans="2:11" ht="17.149999999999999" customHeight="1" x14ac:dyDescent="0.5">
      <c r="B430" s="524"/>
      <c r="C430" s="93" t="s">
        <v>276</v>
      </c>
      <c r="D430" s="167"/>
      <c r="E430" s="98"/>
      <c r="F430" s="98"/>
      <c r="G430" s="98"/>
      <c r="H430" s="98"/>
      <c r="I430" s="89"/>
      <c r="K430" s="53"/>
    </row>
    <row r="431" spans="2:11" ht="12" customHeight="1" x14ac:dyDescent="0.35">
      <c r="B431" s="524"/>
      <c r="C431" s="160" t="s">
        <v>6</v>
      </c>
      <c r="D431" s="161"/>
      <c r="E431" s="161" t="s">
        <v>295</v>
      </c>
      <c r="F431" s="132"/>
      <c r="I431" s="162"/>
    </row>
    <row r="432" spans="2:11" ht="12" customHeight="1" x14ac:dyDescent="0.35">
      <c r="B432" s="524"/>
      <c r="C432" s="160" t="s">
        <v>5</v>
      </c>
      <c r="D432" s="161"/>
      <c r="E432" s="161" t="s">
        <v>296</v>
      </c>
      <c r="F432" s="161"/>
      <c r="I432" s="162"/>
    </row>
    <row r="433" spans="2:9" ht="12" customHeight="1" x14ac:dyDescent="0.35">
      <c r="B433" s="524"/>
      <c r="C433" s="160" t="s">
        <v>2</v>
      </c>
      <c r="D433" s="132"/>
      <c r="E433" s="161" t="s">
        <v>297</v>
      </c>
      <c r="F433" s="132"/>
      <c r="I433" s="162"/>
    </row>
    <row r="434" spans="2:9" ht="12" customHeight="1" x14ac:dyDescent="0.35">
      <c r="B434" s="524"/>
      <c r="C434" s="160" t="s">
        <v>69</v>
      </c>
      <c r="D434" s="161"/>
      <c r="E434" s="161" t="s">
        <v>298</v>
      </c>
      <c r="F434" s="132"/>
      <c r="I434" s="162"/>
    </row>
    <row r="435" spans="2:9" ht="12" customHeight="1" x14ac:dyDescent="0.35">
      <c r="B435" s="524"/>
      <c r="C435" s="160" t="s">
        <v>1</v>
      </c>
      <c r="D435" s="132"/>
      <c r="E435" s="161" t="s">
        <v>299</v>
      </c>
      <c r="F435" s="132"/>
      <c r="I435" s="162"/>
    </row>
    <row r="436" spans="2:9" ht="12" customHeight="1" x14ac:dyDescent="0.35">
      <c r="B436" s="524"/>
      <c r="C436" s="160"/>
      <c r="D436" s="132"/>
      <c r="E436" s="161"/>
      <c r="F436" s="132"/>
      <c r="I436" s="162"/>
    </row>
    <row r="437" spans="2:9" ht="16" customHeight="1" x14ac:dyDescent="0.5">
      <c r="B437" s="524"/>
      <c r="C437" s="93" t="s">
        <v>323</v>
      </c>
      <c r="G437" s="169"/>
      <c r="H437" s="169"/>
      <c r="I437" s="170"/>
    </row>
    <row r="438" spans="2:9" ht="16" customHeight="1" x14ac:dyDescent="0.5">
      <c r="B438" s="524"/>
      <c r="C438" s="102"/>
      <c r="G438" s="169"/>
      <c r="H438" s="169"/>
      <c r="I438" s="170"/>
    </row>
    <row r="439" spans="2:9" ht="16" customHeight="1" x14ac:dyDescent="0.5">
      <c r="B439" s="524"/>
      <c r="C439" s="154" t="s">
        <v>105</v>
      </c>
      <c r="D439" s="98"/>
      <c r="E439" s="98"/>
      <c r="F439" s="98"/>
      <c r="G439" s="169"/>
      <c r="H439" s="169"/>
      <c r="I439" s="170"/>
    </row>
    <row r="440" spans="2:9" ht="16" customHeight="1" x14ac:dyDescent="0.5">
      <c r="B440" s="524"/>
      <c r="C440" s="154"/>
      <c r="D440" s="98"/>
      <c r="E440" s="98"/>
      <c r="F440" s="98"/>
      <c r="G440" s="169"/>
      <c r="H440" s="169"/>
      <c r="I440" s="170"/>
    </row>
    <row r="441" spans="2:9" ht="16" customHeight="1" x14ac:dyDescent="0.5">
      <c r="B441" s="524"/>
      <c r="C441" s="154"/>
      <c r="D441" s="98"/>
      <c r="E441" s="98"/>
      <c r="F441" s="98"/>
      <c r="G441" s="169"/>
      <c r="H441" s="169"/>
      <c r="I441" s="170"/>
    </row>
    <row r="442" spans="2:9" ht="16" customHeight="1" x14ac:dyDescent="0.5">
      <c r="B442" s="524"/>
      <c r="C442" s="154"/>
      <c r="D442" s="98"/>
      <c r="E442" s="98"/>
      <c r="F442" s="98"/>
      <c r="G442" s="169"/>
      <c r="H442" s="169"/>
      <c r="I442" s="170"/>
    </row>
    <row r="443" spans="2:9" ht="16" customHeight="1" x14ac:dyDescent="0.5">
      <c r="B443" s="524"/>
      <c r="C443" s="154"/>
      <c r="D443" s="98"/>
      <c r="E443" s="98"/>
      <c r="F443" s="98"/>
      <c r="G443" s="169"/>
      <c r="H443" s="169"/>
      <c r="I443" s="170"/>
    </row>
    <row r="444" spans="2:9" ht="16" customHeight="1" x14ac:dyDescent="0.5">
      <c r="B444" s="524"/>
      <c r="C444" s="154"/>
      <c r="D444" s="98"/>
      <c r="E444" s="98"/>
      <c r="F444" s="98"/>
      <c r="G444" s="169"/>
      <c r="H444" s="169"/>
      <c r="I444" s="170"/>
    </row>
    <row r="445" spans="2:9" ht="16" customHeight="1" x14ac:dyDescent="0.5">
      <c r="B445" s="524"/>
      <c r="C445" s="93"/>
      <c r="D445" s="95"/>
      <c r="E445" s="157"/>
      <c r="F445" s="157"/>
      <c r="G445" s="169"/>
      <c r="H445" s="169"/>
      <c r="I445" s="170"/>
    </row>
    <row r="446" spans="2:9" ht="16" customHeight="1" x14ac:dyDescent="0.5">
      <c r="B446" s="524"/>
      <c r="C446" s="98"/>
      <c r="D446" s="97"/>
      <c r="E446" s="157"/>
      <c r="F446" s="157"/>
      <c r="G446" s="169"/>
      <c r="H446" s="169"/>
      <c r="I446" s="340"/>
    </row>
    <row r="447" spans="2:9" ht="16" customHeight="1" x14ac:dyDescent="0.5">
      <c r="B447" s="524"/>
      <c r="C447" s="95"/>
      <c r="D447" s="95"/>
      <c r="E447" s="98"/>
      <c r="F447" s="95"/>
      <c r="G447" s="169"/>
      <c r="H447" s="169"/>
      <c r="I447" s="170"/>
    </row>
    <row r="448" spans="2:9" ht="16" customHeight="1" x14ac:dyDescent="0.5">
      <c r="B448" s="524"/>
      <c r="C448" s="95"/>
      <c r="D448" s="430"/>
      <c r="E448" s="168"/>
      <c r="F448" s="94"/>
      <c r="G448" s="169"/>
      <c r="H448" s="169"/>
      <c r="I448" s="170"/>
    </row>
    <row r="449" spans="2:9" ht="16" customHeight="1" x14ac:dyDescent="0.5">
      <c r="B449" s="524"/>
      <c r="C449" s="95"/>
      <c r="D449" s="95"/>
      <c r="E449" s="98"/>
      <c r="F449" s="94"/>
      <c r="G449" s="169"/>
      <c r="H449" s="169"/>
      <c r="I449" s="170"/>
    </row>
    <row r="450" spans="2:9" ht="16" customHeight="1" x14ac:dyDescent="0.5">
      <c r="B450" s="524"/>
      <c r="C450" s="95"/>
      <c r="D450" s="95"/>
      <c r="E450" s="168"/>
      <c r="F450" s="94"/>
      <c r="G450" s="169"/>
      <c r="H450" s="169"/>
      <c r="I450" s="170"/>
    </row>
    <row r="451" spans="2:9" ht="16" customHeight="1" x14ac:dyDescent="0.5">
      <c r="B451" s="524"/>
      <c r="C451" s="95"/>
      <c r="D451" s="95"/>
      <c r="E451" s="98"/>
      <c r="F451" s="157"/>
      <c r="G451" s="169"/>
      <c r="H451" s="169"/>
      <c r="I451" s="170"/>
    </row>
    <row r="452" spans="2:9" ht="9" customHeight="1" x14ac:dyDescent="0.5">
      <c r="B452" s="524"/>
      <c r="C452" s="95"/>
      <c r="D452" s="95"/>
      <c r="E452" s="98"/>
      <c r="F452" s="157"/>
      <c r="G452" s="169"/>
      <c r="H452" s="169"/>
      <c r="I452" s="170"/>
    </row>
    <row r="453" spans="2:9" ht="25" customHeight="1" x14ac:dyDescent="0.35">
      <c r="B453" s="524"/>
      <c r="C453" s="532" t="s">
        <v>8</v>
      </c>
      <c r="D453" s="532"/>
      <c r="E453" s="532"/>
      <c r="F453" s="532"/>
      <c r="G453" s="532"/>
      <c r="H453" s="532"/>
      <c r="I453" s="533"/>
    </row>
    <row r="454" spans="2:9" ht="9" customHeight="1" x14ac:dyDescent="0.35">
      <c r="B454" s="524"/>
      <c r="C454" s="177"/>
      <c r="D454" s="177"/>
      <c r="E454" s="177"/>
      <c r="F454" s="177"/>
      <c r="G454" s="177"/>
      <c r="H454" s="177"/>
      <c r="I454" s="178"/>
    </row>
    <row r="455" spans="2:9" ht="17.149999999999999" customHeight="1" x14ac:dyDescent="0.35">
      <c r="B455" s="524"/>
      <c r="C455" s="526" t="s">
        <v>10</v>
      </c>
      <c r="D455" s="526"/>
      <c r="E455" s="526"/>
      <c r="F455" s="526"/>
      <c r="G455" s="526"/>
      <c r="H455" s="526"/>
      <c r="I455" s="527"/>
    </row>
    <row r="456" spans="2:9" ht="9" customHeight="1" x14ac:dyDescent="0.5">
      <c r="B456" s="524"/>
      <c r="C456" s="151"/>
      <c r="D456" s="152"/>
      <c r="E456" s="152"/>
      <c r="F456" s="152"/>
      <c r="G456" s="152"/>
      <c r="H456" s="152"/>
      <c r="I456" s="150"/>
    </row>
    <row r="457" spans="2:9" ht="17.149999999999999" customHeight="1" x14ac:dyDescent="0.5">
      <c r="B457" s="524"/>
      <c r="C457" s="154" t="s">
        <v>64</v>
      </c>
      <c r="D457" s="155"/>
      <c r="E457" s="155"/>
      <c r="F457" s="155"/>
      <c r="G457" s="155"/>
      <c r="H457" s="155"/>
      <c r="I457" s="89"/>
    </row>
    <row r="458" spans="2:9" ht="17.149999999999999" customHeight="1" x14ac:dyDescent="0.35">
      <c r="B458" s="524"/>
      <c r="C458" s="528" t="s">
        <v>202</v>
      </c>
      <c r="D458" s="528"/>
      <c r="E458" s="528"/>
      <c r="F458" s="528"/>
      <c r="G458" s="528"/>
      <c r="H458" s="528"/>
      <c r="I458" s="529"/>
    </row>
    <row r="459" spans="2:9" ht="17.149999999999999" customHeight="1" x14ac:dyDescent="0.35">
      <c r="B459" s="524"/>
      <c r="C459" s="528"/>
      <c r="D459" s="528"/>
      <c r="E459" s="528"/>
      <c r="F459" s="528"/>
      <c r="G459" s="528"/>
      <c r="H459" s="528"/>
      <c r="I459" s="529"/>
    </row>
    <row r="460" spans="2:9" ht="9" customHeight="1" x14ac:dyDescent="0.5">
      <c r="B460" s="524"/>
      <c r="C460" s="98"/>
      <c r="D460" s="98"/>
      <c r="E460" s="98"/>
      <c r="F460" s="98"/>
      <c r="G460" s="98"/>
      <c r="H460" s="98"/>
      <c r="I460" s="89"/>
    </row>
    <row r="461" spans="2:9" ht="17.149999999999999" customHeight="1" x14ac:dyDescent="0.5">
      <c r="B461" s="524"/>
      <c r="C461" s="154" t="s">
        <v>63</v>
      </c>
      <c r="D461" s="98"/>
      <c r="E461" s="98"/>
      <c r="F461" s="98"/>
      <c r="G461" s="98"/>
      <c r="H461" s="98"/>
      <c r="I461" s="89"/>
    </row>
    <row r="462" spans="2:9" ht="17.149999999999999" customHeight="1" x14ac:dyDescent="0.35">
      <c r="B462" s="524"/>
      <c r="C462" s="535" t="s">
        <v>349</v>
      </c>
      <c r="D462" s="535"/>
      <c r="E462" s="535"/>
      <c r="F462" s="535"/>
      <c r="G462" s="535"/>
      <c r="H462" s="535"/>
      <c r="I462" s="536"/>
    </row>
    <row r="463" spans="2:9" ht="17.149999999999999" customHeight="1" x14ac:dyDescent="0.35">
      <c r="B463" s="524"/>
      <c r="C463" s="535"/>
      <c r="D463" s="535"/>
      <c r="E463" s="535"/>
      <c r="F463" s="535"/>
      <c r="G463" s="535"/>
      <c r="H463" s="535"/>
      <c r="I463" s="536"/>
    </row>
    <row r="464" spans="2:9" ht="17.149999999999999" customHeight="1" x14ac:dyDescent="0.5">
      <c r="B464" s="524"/>
      <c r="C464" s="95"/>
      <c r="D464" s="546" t="s">
        <v>140</v>
      </c>
      <c r="E464" s="546"/>
      <c r="F464" s="546"/>
      <c r="G464" s="546"/>
      <c r="H464" s="546"/>
      <c r="I464" s="547"/>
    </row>
    <row r="465" spans="2:9" ht="17.149999999999999" customHeight="1" x14ac:dyDescent="0.35">
      <c r="B465" s="524"/>
      <c r="C465" s="95"/>
      <c r="D465" s="530" t="s">
        <v>201</v>
      </c>
      <c r="E465" s="530"/>
      <c r="F465" s="530"/>
      <c r="G465" s="530"/>
      <c r="H465" s="530"/>
      <c r="I465" s="531"/>
    </row>
    <row r="466" spans="2:9" ht="17.149999999999999" customHeight="1" x14ac:dyDescent="0.35">
      <c r="B466" s="524"/>
      <c r="C466" s="95"/>
      <c r="D466" s="530" t="s">
        <v>385</v>
      </c>
      <c r="E466" s="530"/>
      <c r="F466" s="530"/>
      <c r="G466" s="530"/>
      <c r="H466" s="530"/>
      <c r="I466" s="531"/>
    </row>
    <row r="467" spans="2:9" ht="17.149999999999999" customHeight="1" x14ac:dyDescent="0.35">
      <c r="B467" s="524"/>
      <c r="C467" s="95"/>
      <c r="D467" s="530" t="s">
        <v>227</v>
      </c>
      <c r="E467" s="530"/>
      <c r="F467" s="530"/>
      <c r="G467" s="530"/>
      <c r="H467" s="530"/>
      <c r="I467" s="531"/>
    </row>
    <row r="468" spans="2:9" ht="17.149999999999999" customHeight="1" x14ac:dyDescent="0.35">
      <c r="B468" s="524"/>
      <c r="C468" s="95"/>
      <c r="D468" s="530"/>
      <c r="E468" s="530"/>
      <c r="F468" s="530"/>
      <c r="G468" s="530"/>
      <c r="H468" s="530"/>
      <c r="I468" s="531"/>
    </row>
    <row r="469" spans="2:9" ht="17.149999999999999" customHeight="1" x14ac:dyDescent="0.35">
      <c r="B469" s="524"/>
      <c r="C469" s="95"/>
      <c r="D469" s="530"/>
      <c r="E469" s="530"/>
      <c r="F469" s="530"/>
      <c r="G469" s="530"/>
      <c r="H469" s="530"/>
      <c r="I469" s="531"/>
    </row>
    <row r="470" spans="2:9" ht="9" customHeight="1" x14ac:dyDescent="0.35">
      <c r="B470" s="524"/>
      <c r="C470" s="95"/>
      <c r="D470" s="94"/>
      <c r="E470" s="94"/>
      <c r="F470" s="94"/>
      <c r="G470" s="94"/>
      <c r="H470" s="94"/>
      <c r="I470" s="96"/>
    </row>
    <row r="471" spans="2:9" ht="17.149999999999999" customHeight="1" x14ac:dyDescent="0.5">
      <c r="B471" s="524"/>
      <c r="C471" s="154" t="s">
        <v>104</v>
      </c>
      <c r="D471" s="94"/>
      <c r="E471" s="94"/>
      <c r="F471" s="94"/>
      <c r="G471" s="94"/>
      <c r="H471" s="94"/>
      <c r="I471" s="96"/>
    </row>
    <row r="472" spans="2:9" ht="17.149999999999999" customHeight="1" x14ac:dyDescent="0.5">
      <c r="B472" s="524"/>
      <c r="C472" s="93" t="s">
        <v>59</v>
      </c>
      <c r="D472" s="98"/>
      <c r="E472" s="98"/>
      <c r="F472" s="98"/>
      <c r="G472" s="98"/>
      <c r="H472" s="98"/>
      <c r="I472" s="89"/>
    </row>
    <row r="473" spans="2:9" ht="12" customHeight="1" x14ac:dyDescent="0.35">
      <c r="B473" s="524"/>
      <c r="C473" s="160" t="s">
        <v>14</v>
      </c>
      <c r="D473" s="161"/>
      <c r="E473" s="161"/>
      <c r="F473" s="161"/>
      <c r="G473" s="161"/>
      <c r="H473" s="161" t="s">
        <v>203</v>
      </c>
      <c r="I473" s="179"/>
    </row>
    <row r="474" spans="2:9" ht="12" customHeight="1" x14ac:dyDescent="0.35">
      <c r="B474" s="524"/>
      <c r="C474" s="160" t="s">
        <v>31</v>
      </c>
      <c r="D474" s="161"/>
      <c r="E474" s="161"/>
      <c r="F474" s="161"/>
      <c r="G474" s="161"/>
      <c r="H474" s="161" t="s">
        <v>141</v>
      </c>
      <c r="I474" s="179"/>
    </row>
    <row r="475" spans="2:9" ht="12" customHeight="1" x14ac:dyDescent="0.35">
      <c r="B475" s="524"/>
      <c r="C475" s="180"/>
      <c r="D475" s="161" t="s">
        <v>35</v>
      </c>
      <c r="E475" s="161"/>
      <c r="F475" s="161"/>
      <c r="G475" s="161"/>
      <c r="H475" s="161" t="s">
        <v>142</v>
      </c>
      <c r="I475" s="179"/>
    </row>
    <row r="476" spans="2:9" ht="12" customHeight="1" x14ac:dyDescent="0.35">
      <c r="B476" s="524"/>
      <c r="C476" s="160" t="s">
        <v>34</v>
      </c>
      <c r="D476" s="161"/>
      <c r="E476" s="161"/>
      <c r="F476" s="161"/>
      <c r="G476" s="161"/>
      <c r="H476" s="161" t="s">
        <v>143</v>
      </c>
      <c r="I476" s="179"/>
    </row>
    <row r="477" spans="2:9" ht="12" customHeight="1" x14ac:dyDescent="0.35">
      <c r="B477" s="524"/>
      <c r="C477" s="181"/>
      <c r="D477" s="161" t="s">
        <v>36</v>
      </c>
      <c r="E477" s="161"/>
      <c r="F477" s="161"/>
      <c r="G477" s="161"/>
      <c r="H477" s="161" t="s">
        <v>314</v>
      </c>
      <c r="I477" s="179"/>
    </row>
    <row r="478" spans="2:9" ht="9" customHeight="1" x14ac:dyDescent="0.35">
      <c r="B478" s="524"/>
      <c r="C478" s="182"/>
      <c r="D478" s="176"/>
      <c r="E478" s="176"/>
      <c r="F478" s="176"/>
      <c r="G478" s="176"/>
      <c r="H478" s="176"/>
      <c r="I478" s="183"/>
    </row>
    <row r="479" spans="2:9" ht="17.149999999999999" customHeight="1" x14ac:dyDescent="0.35">
      <c r="B479" s="524"/>
      <c r="C479" s="526" t="s">
        <v>11</v>
      </c>
      <c r="D479" s="526"/>
      <c r="E479" s="526"/>
      <c r="F479" s="526"/>
      <c r="G479" s="526"/>
      <c r="H479" s="526"/>
      <c r="I479" s="527"/>
    </row>
    <row r="480" spans="2:9" ht="9" customHeight="1" x14ac:dyDescent="0.5">
      <c r="B480" s="524"/>
      <c r="C480" s="171"/>
      <c r="D480" s="155"/>
      <c r="E480" s="155"/>
      <c r="F480" s="155"/>
      <c r="G480" s="155"/>
      <c r="H480" s="155"/>
      <c r="I480" s="89"/>
    </row>
    <row r="481" spans="2:9" ht="17.149999999999999" customHeight="1" x14ac:dyDescent="0.5">
      <c r="B481" s="524"/>
      <c r="C481" s="154" t="s">
        <v>64</v>
      </c>
      <c r="D481" s="155"/>
      <c r="E481" s="155"/>
      <c r="F481" s="155"/>
      <c r="G481" s="155"/>
      <c r="H481" s="155"/>
      <c r="I481" s="89"/>
    </row>
    <row r="482" spans="2:9" ht="17.149999999999999" customHeight="1" x14ac:dyDescent="0.35">
      <c r="B482" s="524"/>
      <c r="C482" s="528" t="s">
        <v>333</v>
      </c>
      <c r="D482" s="528"/>
      <c r="E482" s="528"/>
      <c r="F482" s="528"/>
      <c r="G482" s="528"/>
      <c r="H482" s="528"/>
      <c r="I482" s="529"/>
    </row>
    <row r="483" spans="2:9" ht="17.149999999999999" customHeight="1" x14ac:dyDescent="0.35">
      <c r="B483" s="524"/>
      <c r="C483" s="528"/>
      <c r="D483" s="528"/>
      <c r="E483" s="528"/>
      <c r="F483" s="528"/>
      <c r="G483" s="528"/>
      <c r="H483" s="528"/>
      <c r="I483" s="529"/>
    </row>
    <row r="484" spans="2:9" ht="9" customHeight="1" x14ac:dyDescent="0.5">
      <c r="B484" s="524"/>
      <c r="C484" s="93"/>
      <c r="D484" s="98"/>
      <c r="E484" s="98"/>
      <c r="F484" s="98"/>
      <c r="G484" s="98"/>
      <c r="H484" s="98"/>
      <c r="I484" s="89"/>
    </row>
    <row r="485" spans="2:9" ht="17.149999999999999" customHeight="1" x14ac:dyDescent="0.5">
      <c r="B485" s="524"/>
      <c r="C485" s="154" t="s">
        <v>63</v>
      </c>
      <c r="D485" s="98"/>
      <c r="E485" s="98"/>
      <c r="F485" s="98"/>
      <c r="G485" s="98"/>
      <c r="H485" s="98"/>
      <c r="I485" s="89"/>
    </row>
    <row r="486" spans="2:9" ht="17.149999999999999" customHeight="1" x14ac:dyDescent="0.5">
      <c r="B486" s="524"/>
      <c r="C486" s="535" t="s">
        <v>144</v>
      </c>
      <c r="D486" s="535"/>
      <c r="E486" s="535"/>
      <c r="F486" s="535"/>
      <c r="G486" s="535"/>
      <c r="H486" s="535"/>
      <c r="I486" s="536"/>
    </row>
    <row r="487" spans="2:9" ht="17.149999999999999" customHeight="1" x14ac:dyDescent="0.5">
      <c r="B487" s="524"/>
      <c r="C487" s="95"/>
      <c r="D487" s="546" t="s">
        <v>145</v>
      </c>
      <c r="E487" s="546"/>
      <c r="F487" s="546"/>
      <c r="G487" s="546"/>
      <c r="H487" s="546"/>
      <c r="I487" s="547"/>
    </row>
    <row r="488" spans="2:9" ht="17.149999999999999" customHeight="1" x14ac:dyDescent="0.35">
      <c r="B488" s="524"/>
      <c r="C488" s="95"/>
      <c r="D488" s="530" t="s">
        <v>201</v>
      </c>
      <c r="E488" s="530"/>
      <c r="F488" s="530"/>
      <c r="G488" s="530"/>
      <c r="H488" s="530"/>
      <c r="I488" s="531"/>
    </row>
    <row r="489" spans="2:9" ht="17.149999999999999" customHeight="1" x14ac:dyDescent="0.35">
      <c r="B489" s="524"/>
      <c r="C489" s="95"/>
      <c r="D489" s="530" t="s">
        <v>204</v>
      </c>
      <c r="E489" s="530"/>
      <c r="F489" s="530"/>
      <c r="G489" s="530"/>
      <c r="H489" s="530"/>
      <c r="I489" s="531"/>
    </row>
    <row r="490" spans="2:9" ht="17.149999999999999" customHeight="1" x14ac:dyDescent="0.35">
      <c r="B490" s="524"/>
      <c r="C490" s="95"/>
      <c r="D490" s="530"/>
      <c r="E490" s="530"/>
      <c r="F490" s="530"/>
      <c r="G490" s="530"/>
      <c r="H490" s="530"/>
      <c r="I490" s="531"/>
    </row>
    <row r="491" spans="2:9" ht="17.149999999999999" customHeight="1" x14ac:dyDescent="0.35">
      <c r="B491" s="524"/>
      <c r="C491" s="95"/>
      <c r="D491" s="530"/>
      <c r="E491" s="530"/>
      <c r="F491" s="530"/>
      <c r="G491" s="530"/>
      <c r="H491" s="530"/>
      <c r="I491" s="531"/>
    </row>
    <row r="492" spans="2:9" ht="9" customHeight="1" x14ac:dyDescent="0.35">
      <c r="B492" s="524"/>
      <c r="C492" s="95"/>
      <c r="D492" s="105"/>
      <c r="E492" s="105"/>
      <c r="F492" s="105"/>
      <c r="G492" s="105"/>
      <c r="H492" s="105"/>
      <c r="I492" s="184"/>
    </row>
    <row r="493" spans="2:9" ht="17.149999999999999" customHeight="1" x14ac:dyDescent="0.5">
      <c r="B493" s="524"/>
      <c r="C493" s="154" t="s">
        <v>104</v>
      </c>
      <c r="D493" s="145"/>
      <c r="E493" s="94"/>
      <c r="F493" s="94"/>
      <c r="G493" s="94"/>
      <c r="H493" s="94"/>
      <c r="I493" s="96"/>
    </row>
    <row r="494" spans="2:9" ht="17.149999999999999" customHeight="1" x14ac:dyDescent="0.5">
      <c r="B494" s="524"/>
      <c r="C494" s="93" t="s">
        <v>60</v>
      </c>
      <c r="D494" s="98"/>
      <c r="E494" s="98"/>
      <c r="F494" s="98"/>
      <c r="G494" s="98"/>
      <c r="H494" s="98"/>
      <c r="I494" s="89"/>
    </row>
    <row r="495" spans="2:9" ht="12" customHeight="1" x14ac:dyDescent="0.35">
      <c r="B495" s="524"/>
      <c r="C495" s="160" t="s">
        <v>37</v>
      </c>
      <c r="D495" s="161"/>
      <c r="E495" s="161"/>
      <c r="F495" s="161"/>
      <c r="G495" s="161"/>
      <c r="H495" s="161" t="s">
        <v>205</v>
      </c>
      <c r="I495" s="179"/>
    </row>
    <row r="496" spans="2:9" ht="12" customHeight="1" x14ac:dyDescent="0.35">
      <c r="B496" s="524"/>
      <c r="C496" s="160" t="s">
        <v>31</v>
      </c>
      <c r="D496" s="161"/>
      <c r="E496" s="161"/>
      <c r="F496" s="161"/>
      <c r="G496" s="161"/>
      <c r="H496" s="161" t="s">
        <v>146</v>
      </c>
      <c r="I496" s="179"/>
    </row>
    <row r="497" spans="2:9" ht="12" customHeight="1" x14ac:dyDescent="0.35">
      <c r="B497" s="524"/>
      <c r="C497" s="180"/>
      <c r="D497" s="161" t="s">
        <v>35</v>
      </c>
      <c r="E497" s="161"/>
      <c r="F497" s="161"/>
      <c r="G497" s="161"/>
      <c r="H497" s="161" t="s">
        <v>62</v>
      </c>
      <c r="I497" s="179"/>
    </row>
    <row r="498" spans="2:9" ht="12" customHeight="1" x14ac:dyDescent="0.35">
      <c r="B498" s="524"/>
      <c r="C498" s="160" t="s">
        <v>34</v>
      </c>
      <c r="D498" s="161"/>
      <c r="E498" s="161"/>
      <c r="F498" s="161"/>
      <c r="G498" s="161"/>
      <c r="H498" s="161" t="s">
        <v>147</v>
      </c>
      <c r="I498" s="179"/>
    </row>
    <row r="499" spans="2:9" ht="12" customHeight="1" x14ac:dyDescent="0.35">
      <c r="B499" s="524"/>
      <c r="C499" s="181"/>
      <c r="D499" s="161" t="s">
        <v>36</v>
      </c>
      <c r="E499" s="161"/>
      <c r="F499" s="161"/>
      <c r="G499" s="161"/>
      <c r="H499" s="161" t="s">
        <v>61</v>
      </c>
      <c r="I499" s="179"/>
    </row>
    <row r="500" spans="2:9" ht="9" customHeight="1" x14ac:dyDescent="0.35">
      <c r="B500" s="524"/>
      <c r="C500" s="95"/>
      <c r="D500" s="167"/>
      <c r="E500" s="167"/>
      <c r="F500" s="167"/>
      <c r="G500" s="167"/>
      <c r="H500" s="167"/>
      <c r="I500" s="179"/>
    </row>
    <row r="501" spans="2:9" ht="17.149999999999999" customHeight="1" x14ac:dyDescent="0.5">
      <c r="B501" s="524"/>
      <c r="C501" s="154" t="s">
        <v>105</v>
      </c>
      <c r="D501" s="98"/>
      <c r="E501" s="98"/>
      <c r="F501" s="98"/>
      <c r="G501" s="98"/>
      <c r="H501" s="98"/>
      <c r="I501" s="158"/>
    </row>
    <row r="502" spans="2:9" ht="17.149999999999999" customHeight="1" x14ac:dyDescent="0.5">
      <c r="B502" s="524"/>
      <c r="C502" s="93"/>
      <c r="D502" s="95"/>
      <c r="E502" s="157"/>
      <c r="F502" s="157"/>
      <c r="G502" s="157"/>
      <c r="H502" s="157"/>
      <c r="I502" s="158"/>
    </row>
    <row r="503" spans="2:9" ht="16" customHeight="1" x14ac:dyDescent="0.5">
      <c r="B503" s="524"/>
      <c r="D503" s="102"/>
      <c r="E503" s="169"/>
      <c r="F503" s="169"/>
      <c r="G503" s="169"/>
      <c r="H503" s="169"/>
      <c r="I503" s="170"/>
    </row>
    <row r="504" spans="2:9" ht="16" customHeight="1" x14ac:dyDescent="0.5">
      <c r="B504" s="524"/>
      <c r="D504" s="102"/>
      <c r="E504" s="169"/>
      <c r="F504" s="169"/>
      <c r="G504" s="169"/>
      <c r="H504" s="169"/>
      <c r="I504" s="170"/>
    </row>
    <row r="505" spans="2:9" ht="16" customHeight="1" x14ac:dyDescent="0.5">
      <c r="B505" s="524"/>
      <c r="D505" s="102"/>
      <c r="E505" s="169"/>
      <c r="F505" s="169"/>
      <c r="G505" s="169"/>
      <c r="H505" s="169"/>
      <c r="I505" s="170"/>
    </row>
    <row r="506" spans="2:9" ht="16" customHeight="1" x14ac:dyDescent="0.5">
      <c r="B506" s="524"/>
      <c r="D506" s="102"/>
      <c r="E506" s="169"/>
      <c r="F506" s="340"/>
      <c r="G506" s="169"/>
      <c r="H506" s="169"/>
      <c r="I506" s="170"/>
    </row>
    <row r="507" spans="2:9" ht="16" customHeight="1" x14ac:dyDescent="0.5">
      <c r="B507" s="524"/>
      <c r="D507" s="102"/>
      <c r="E507" s="169"/>
      <c r="F507" s="169"/>
      <c r="G507" s="169"/>
      <c r="H507" s="169"/>
      <c r="I507" s="170"/>
    </row>
    <row r="508" spans="2:9" ht="16" customHeight="1" x14ac:dyDescent="0.5">
      <c r="B508" s="524"/>
      <c r="D508" s="102"/>
      <c r="E508" s="169"/>
      <c r="F508" s="169"/>
      <c r="G508" s="169"/>
      <c r="H508" s="169"/>
      <c r="I508" s="170"/>
    </row>
    <row r="509" spans="2:9" ht="16" customHeight="1" x14ac:dyDescent="0.5">
      <c r="B509" s="524"/>
      <c r="D509" s="102"/>
      <c r="E509" s="169"/>
      <c r="F509" s="169"/>
      <c r="G509" s="169"/>
      <c r="H509" s="169"/>
      <c r="I509" s="170"/>
    </row>
    <row r="510" spans="2:9" ht="16" customHeight="1" x14ac:dyDescent="0.5">
      <c r="B510" s="524"/>
      <c r="D510" s="102"/>
      <c r="E510" s="169"/>
      <c r="F510" s="169"/>
      <c r="G510" s="169"/>
      <c r="H510" s="169"/>
      <c r="I510" s="170"/>
    </row>
    <row r="511" spans="2:9" ht="16" customHeight="1" x14ac:dyDescent="0.5">
      <c r="B511" s="524"/>
      <c r="D511" s="102"/>
      <c r="E511" s="169"/>
      <c r="F511" s="169"/>
      <c r="G511" s="169"/>
      <c r="H511" s="169"/>
      <c r="I511" s="170"/>
    </row>
    <row r="512" spans="2:9" ht="16" customHeight="1" x14ac:dyDescent="0.5">
      <c r="B512" s="524"/>
      <c r="D512" s="102"/>
      <c r="E512" s="169"/>
      <c r="F512" s="169"/>
      <c r="G512" s="169"/>
      <c r="H512" s="169"/>
      <c r="I512" s="170"/>
    </row>
    <row r="513" spans="2:9" ht="16" customHeight="1" x14ac:dyDescent="0.5">
      <c r="B513" s="524"/>
      <c r="D513" s="102"/>
      <c r="E513" s="169"/>
      <c r="F513" s="169"/>
      <c r="G513" s="169"/>
      <c r="H513" s="169"/>
      <c r="I513" s="170"/>
    </row>
    <row r="514" spans="2:9" ht="16" customHeight="1" x14ac:dyDescent="0.5">
      <c r="B514" s="524"/>
      <c r="D514" s="102"/>
      <c r="E514" s="169"/>
      <c r="F514" s="169"/>
      <c r="G514" s="169"/>
      <c r="H514" s="169"/>
      <c r="I514" s="170"/>
    </row>
    <row r="515" spans="2:9" ht="15.65" customHeight="1" x14ac:dyDescent="0.35">
      <c r="B515" s="525"/>
      <c r="C515" s="185"/>
      <c r="D515" s="186"/>
      <c r="E515" s="186"/>
      <c r="F515" s="186"/>
      <c r="G515" s="186"/>
      <c r="H515" s="186"/>
      <c r="I515" s="187"/>
    </row>
    <row r="516" spans="2:9" ht="10" customHeight="1" x14ac:dyDescent="0.35">
      <c r="B516" s="78"/>
      <c r="C516" s="79"/>
      <c r="D516" s="79"/>
      <c r="E516" s="79"/>
      <c r="F516" s="79"/>
      <c r="G516" s="79"/>
      <c r="H516" s="79"/>
      <c r="I516" s="79"/>
    </row>
    <row r="517" spans="2:9" ht="9" customHeight="1" x14ac:dyDescent="0.35">
      <c r="B517" s="128"/>
      <c r="C517" s="117"/>
      <c r="D517" s="188"/>
      <c r="E517" s="188"/>
      <c r="F517" s="188"/>
      <c r="G517" s="188"/>
      <c r="H517" s="188"/>
      <c r="I517" s="189"/>
    </row>
    <row r="518" spans="2:9" ht="18" customHeight="1" x14ac:dyDescent="0.35">
      <c r="B518" s="524" t="s">
        <v>109</v>
      </c>
      <c r="C518" s="535" t="s">
        <v>206</v>
      </c>
      <c r="D518" s="535"/>
      <c r="E518" s="535"/>
      <c r="F518" s="535"/>
      <c r="G518" s="535"/>
      <c r="H518" s="535"/>
      <c r="I518" s="536"/>
    </row>
    <row r="519" spans="2:9" ht="17.149999999999999" customHeight="1" x14ac:dyDescent="0.35">
      <c r="B519" s="524"/>
      <c r="C519" s="535"/>
      <c r="D519" s="535"/>
      <c r="E519" s="535"/>
      <c r="F519" s="535"/>
      <c r="G519" s="535"/>
      <c r="H519" s="535"/>
      <c r="I519" s="536"/>
    </row>
    <row r="520" spans="2:9" ht="9" customHeight="1" x14ac:dyDescent="0.5">
      <c r="B520" s="524"/>
      <c r="C520" s="95"/>
      <c r="D520" s="157"/>
      <c r="E520" s="157"/>
      <c r="F520" s="157"/>
      <c r="G520" s="157"/>
      <c r="H520" s="157"/>
      <c r="I520" s="158"/>
    </row>
    <row r="521" spans="2:9" ht="17.149999999999999" customHeight="1" x14ac:dyDescent="0.5">
      <c r="B521" s="524"/>
      <c r="C521" s="154" t="s">
        <v>70</v>
      </c>
      <c r="D521" s="147"/>
      <c r="E521" s="147"/>
      <c r="F521" s="147"/>
      <c r="G521" s="147"/>
      <c r="H521" s="147"/>
      <c r="I521" s="148"/>
    </row>
    <row r="522" spans="2:9" ht="17.149999999999999" customHeight="1" x14ac:dyDescent="0.5">
      <c r="B522" s="524"/>
      <c r="C522" s="190"/>
      <c r="D522" s="168" t="s">
        <v>324</v>
      </c>
      <c r="E522" s="147"/>
      <c r="F522" s="147"/>
      <c r="G522" s="147"/>
      <c r="H522" s="147"/>
      <c r="I522" s="148"/>
    </row>
    <row r="523" spans="2:9" ht="17.149999999999999" customHeight="1" x14ac:dyDescent="0.5">
      <c r="B523" s="524"/>
      <c r="C523" s="95"/>
      <c r="D523" s="98" t="s">
        <v>108</v>
      </c>
      <c r="E523" s="147"/>
      <c r="F523" s="147"/>
      <c r="G523" s="147"/>
      <c r="H523" s="147"/>
      <c r="I523" s="148"/>
    </row>
    <row r="524" spans="2:9" ht="17.149999999999999" customHeight="1" x14ac:dyDescent="0.5">
      <c r="B524" s="524"/>
      <c r="C524" s="95"/>
      <c r="D524" s="98" t="s">
        <v>325</v>
      </c>
      <c r="E524" s="157"/>
      <c r="F524" s="157"/>
      <c r="G524" s="157"/>
      <c r="H524" s="157"/>
      <c r="I524" s="158"/>
    </row>
    <row r="525" spans="2:9" ht="9" customHeight="1" x14ac:dyDescent="0.35">
      <c r="B525" s="524"/>
      <c r="I525" s="191"/>
    </row>
    <row r="526" spans="2:9" ht="17.149999999999999" customHeight="1" x14ac:dyDescent="0.35">
      <c r="B526" s="524"/>
      <c r="I526" s="191"/>
    </row>
    <row r="527" spans="2:9" ht="17.149999999999999" customHeight="1" x14ac:dyDescent="0.5">
      <c r="B527" s="524"/>
      <c r="C527" s="102"/>
      <c r="D527" s="192"/>
      <c r="E527" s="192"/>
      <c r="F527" s="192"/>
      <c r="G527" s="192"/>
      <c r="H527" s="433"/>
      <c r="I527" s="193"/>
    </row>
    <row r="528" spans="2:9" ht="17.149999999999999" customHeight="1" x14ac:dyDescent="0.5">
      <c r="B528" s="524"/>
      <c r="C528" s="102"/>
      <c r="D528" s="192"/>
      <c r="E528" s="192"/>
      <c r="F528" s="192"/>
      <c r="G528" s="192"/>
      <c r="H528" s="192"/>
      <c r="I528" s="193"/>
    </row>
    <row r="529" spans="1:54" x14ac:dyDescent="0.5">
      <c r="B529" s="524"/>
      <c r="C529" s="102"/>
      <c r="D529" s="192"/>
      <c r="E529" s="192"/>
      <c r="F529" s="192"/>
      <c r="G529" s="192"/>
      <c r="H529" s="192"/>
      <c r="I529" s="193"/>
    </row>
    <row r="530" spans="1:54" x14ac:dyDescent="0.5">
      <c r="B530" s="524"/>
      <c r="C530" s="102"/>
      <c r="D530" s="192"/>
      <c r="E530" s="192"/>
      <c r="F530" s="192"/>
      <c r="G530" s="192"/>
      <c r="H530" s="192"/>
      <c r="I530" s="193"/>
    </row>
    <row r="531" spans="1:54" x14ac:dyDescent="0.5">
      <c r="B531" s="524"/>
      <c r="C531" s="102"/>
      <c r="D531" s="192"/>
      <c r="E531" s="192"/>
      <c r="F531" s="192"/>
      <c r="G531" s="192"/>
      <c r="H531" s="192"/>
      <c r="I531" s="193"/>
    </row>
    <row r="532" spans="1:54" x14ac:dyDescent="0.5">
      <c r="B532" s="524"/>
      <c r="C532" s="102"/>
      <c r="D532" s="548"/>
      <c r="E532" s="548"/>
      <c r="F532" s="548"/>
      <c r="G532" s="548"/>
      <c r="H532" s="548"/>
      <c r="I532" s="549"/>
    </row>
    <row r="533" spans="1:54" x14ac:dyDescent="0.5">
      <c r="B533" s="524"/>
      <c r="C533" s="102"/>
      <c r="D533" s="102"/>
      <c r="E533" s="102"/>
      <c r="F533" s="102"/>
      <c r="G533" s="102"/>
      <c r="H533" s="102"/>
      <c r="I533" s="150"/>
    </row>
    <row r="534" spans="1:54" x14ac:dyDescent="0.5">
      <c r="B534" s="524"/>
      <c r="C534" s="102"/>
      <c r="D534" s="102"/>
      <c r="E534" s="102"/>
      <c r="F534" s="102"/>
      <c r="G534" s="102"/>
      <c r="H534" s="102"/>
      <c r="I534" s="150"/>
    </row>
    <row r="535" spans="1:54" ht="13" customHeight="1" x14ac:dyDescent="0.5">
      <c r="B535" s="525"/>
      <c r="C535" s="185"/>
      <c r="D535" s="125"/>
      <c r="E535" s="125"/>
      <c r="F535" s="125"/>
      <c r="G535" s="125"/>
      <c r="H535" s="125"/>
      <c r="I535" s="194"/>
    </row>
    <row r="536" spans="1:54" x14ac:dyDescent="0.5">
      <c r="C536" s="102"/>
      <c r="D536" s="102"/>
      <c r="E536" s="102"/>
      <c r="F536" s="102"/>
      <c r="G536" s="102"/>
      <c r="H536" s="102"/>
      <c r="I536" s="102"/>
    </row>
    <row r="537" spans="1:54" x14ac:dyDescent="0.5">
      <c r="B537" s="196"/>
      <c r="C537" s="102"/>
      <c r="D537" s="102"/>
      <c r="E537" s="102"/>
      <c r="F537" s="102"/>
      <c r="G537" s="102"/>
      <c r="H537" s="102"/>
      <c r="I537" s="102"/>
    </row>
    <row r="538" spans="1:54" x14ac:dyDescent="0.5">
      <c r="B538" s="196"/>
      <c r="C538" s="102"/>
      <c r="D538" s="102"/>
      <c r="E538" s="102"/>
      <c r="F538" s="102"/>
      <c r="G538" s="102"/>
      <c r="H538" s="102"/>
      <c r="I538" s="102"/>
    </row>
    <row r="539" spans="1:54" x14ac:dyDescent="0.5">
      <c r="B539" s="196"/>
      <c r="C539" s="102"/>
      <c r="D539" s="102"/>
      <c r="E539" s="102"/>
      <c r="F539" s="102"/>
      <c r="G539" s="102"/>
      <c r="H539" s="102"/>
      <c r="I539" s="102"/>
    </row>
    <row r="540" spans="1:54" x14ac:dyDescent="0.5">
      <c r="B540" s="196"/>
      <c r="C540" s="102"/>
      <c r="D540" s="102"/>
      <c r="E540" s="102"/>
      <c r="F540" s="102"/>
      <c r="G540" s="102"/>
      <c r="H540" s="102"/>
      <c r="I540" s="102"/>
    </row>
    <row r="541" spans="1:54" hidden="1" x14ac:dyDescent="0.5">
      <c r="C541" s="102"/>
      <c r="D541" s="102"/>
      <c r="E541" s="102"/>
      <c r="F541" s="102"/>
      <c r="G541" s="102"/>
      <c r="H541" s="102"/>
      <c r="K541" s="140"/>
    </row>
    <row r="542" spans="1:54" s="53" customFormat="1" ht="14.15" customHeight="1" x14ac:dyDescent="0.5">
      <c r="A542" s="64"/>
      <c r="B542" s="337" t="s">
        <v>180</v>
      </c>
      <c r="C542" s="102"/>
      <c r="D542" s="102"/>
      <c r="E542" s="102"/>
      <c r="F542" s="102"/>
      <c r="G542" s="102"/>
      <c r="H542" s="64"/>
      <c r="I542" s="64"/>
      <c r="J542" s="64"/>
      <c r="K542" s="64"/>
      <c r="L542" s="64"/>
      <c r="M542" s="64"/>
      <c r="N542" s="39"/>
      <c r="O542" s="39"/>
      <c r="P542" s="39"/>
      <c r="Q542" s="39"/>
      <c r="R542" s="39"/>
      <c r="S542" s="64"/>
      <c r="T542" s="64"/>
      <c r="U542" s="64"/>
      <c r="V542" s="64"/>
      <c r="W542" s="64"/>
      <c r="X542" s="64"/>
      <c r="Y542" s="64"/>
      <c r="Z542" s="64"/>
      <c r="AA542" s="64"/>
      <c r="AB542" s="64"/>
      <c r="AC542" s="64"/>
      <c r="AD542" s="64"/>
      <c r="AE542" s="64"/>
      <c r="AF542" s="64"/>
      <c r="AG542" s="64"/>
      <c r="AV542" s="68"/>
      <c r="AW542" s="68"/>
      <c r="AX542" s="69"/>
      <c r="AY542" s="26"/>
      <c r="AZ542" s="26"/>
      <c r="BA542" s="26"/>
      <c r="BB542" s="26"/>
    </row>
    <row r="543" spans="1:54" s="53" customFormat="1" ht="12.65" customHeight="1" x14ac:dyDescent="0.5">
      <c r="A543" s="64"/>
      <c r="B543" s="495" t="s">
        <v>179</v>
      </c>
      <c r="C543" s="495"/>
      <c r="D543" s="495"/>
      <c r="E543" s="495"/>
      <c r="F543" s="495"/>
      <c r="G543" s="495"/>
      <c r="H543" s="64"/>
      <c r="I543" s="64"/>
      <c r="J543" s="64"/>
      <c r="K543" s="64"/>
      <c r="L543" s="64"/>
      <c r="M543" s="64"/>
      <c r="N543" s="64"/>
      <c r="O543" s="64"/>
      <c r="P543" s="64"/>
      <c r="Q543" s="64"/>
      <c r="R543" s="39"/>
      <c r="S543" s="64"/>
      <c r="T543" s="64"/>
      <c r="U543" s="64"/>
      <c r="V543" s="64"/>
      <c r="W543" s="64"/>
      <c r="X543" s="64"/>
      <c r="Y543" s="64"/>
      <c r="Z543" s="64"/>
      <c r="AA543" s="64"/>
      <c r="AB543" s="64"/>
      <c r="AC543" s="64"/>
      <c r="AD543" s="64"/>
      <c r="AE543" s="64"/>
      <c r="AF543" s="64"/>
      <c r="AG543" s="64"/>
      <c r="AV543" s="25"/>
      <c r="AW543" s="25"/>
      <c r="AX543" s="25"/>
      <c r="AY543" s="25"/>
      <c r="AZ543" s="25"/>
      <c r="BA543" s="25"/>
      <c r="BB543" s="25"/>
    </row>
    <row r="544" spans="1:54" x14ac:dyDescent="0.35">
      <c r="C544" s="197"/>
      <c r="D544" s="197"/>
      <c r="E544" s="197"/>
      <c r="F544" s="197"/>
      <c r="G544" s="197"/>
      <c r="H544" s="197"/>
    </row>
  </sheetData>
  <sheetProtection algorithmName="SHA-512" hashValue="+NFv+/Uv//LwIzZF+OCtWI26NgBD2ZbLwVA3tJ5JlBpRp010cTqSDZ7NqarQ7fJN65iObsNQeeyUA83ISShCZQ==" saltValue="ZrOIaQSYFbxC67lv1hIK3g==" spinCount="100000" sheet="1" objects="1" scenarios="1"/>
  <mergeCells count="87">
    <mergeCell ref="B543:G543"/>
    <mergeCell ref="C166:I166"/>
    <mergeCell ref="C312:I312"/>
    <mergeCell ref="C315:I315"/>
    <mergeCell ref="C333:I336"/>
    <mergeCell ref="C486:I486"/>
    <mergeCell ref="D487:I487"/>
    <mergeCell ref="D488:I488"/>
    <mergeCell ref="C453:I453"/>
    <mergeCell ref="D464:I464"/>
    <mergeCell ref="D467:I469"/>
    <mergeCell ref="B518:B535"/>
    <mergeCell ref="D532:I532"/>
    <mergeCell ref="C482:I483"/>
    <mergeCell ref="C462:I463"/>
    <mergeCell ref="C207:I207"/>
    <mergeCell ref="K24:K25"/>
    <mergeCell ref="D489:I491"/>
    <mergeCell ref="C518:I519"/>
    <mergeCell ref="B70:B73"/>
    <mergeCell ref="C99:I100"/>
    <mergeCell ref="C104:I105"/>
    <mergeCell ref="C159:I159"/>
    <mergeCell ref="B79:B101"/>
    <mergeCell ref="D96:I97"/>
    <mergeCell ref="D81:I82"/>
    <mergeCell ref="C458:I459"/>
    <mergeCell ref="C157:I157"/>
    <mergeCell ref="C165:I165"/>
    <mergeCell ref="C118:I118"/>
    <mergeCell ref="C128:I128"/>
    <mergeCell ref="C167:I168"/>
    <mergeCell ref="C360:I360"/>
    <mergeCell ref="C388:I388"/>
    <mergeCell ref="C385:I385"/>
    <mergeCell ref="K5:K6"/>
    <mergeCell ref="C52:I52"/>
    <mergeCell ref="C47:I47"/>
    <mergeCell ref="C48:I48"/>
    <mergeCell ref="C32:I32"/>
    <mergeCell ref="C27:I28"/>
    <mergeCell ref="C41:I41"/>
    <mergeCell ref="B8:I9"/>
    <mergeCell ref="K18:K19"/>
    <mergeCell ref="K15:K16"/>
    <mergeCell ref="C14:I15"/>
    <mergeCell ref="K21:K23"/>
    <mergeCell ref="K26:K27"/>
    <mergeCell ref="C353:I353"/>
    <mergeCell ref="C210:I211"/>
    <mergeCell ref="C278:I279"/>
    <mergeCell ref="C246:I247"/>
    <mergeCell ref="C282:I283"/>
    <mergeCell ref="C319:I320"/>
    <mergeCell ref="C214:I215"/>
    <mergeCell ref="C238:I238"/>
    <mergeCell ref="C241:I243"/>
    <mergeCell ref="C349:I349"/>
    <mergeCell ref="C275:I275"/>
    <mergeCell ref="B2:I3"/>
    <mergeCell ref="B5:I6"/>
    <mergeCell ref="C189:I191"/>
    <mergeCell ref="C56:I58"/>
    <mergeCell ref="D113:F113"/>
    <mergeCell ref="B104:B515"/>
    <mergeCell ref="C479:I479"/>
    <mergeCell ref="C420:I420"/>
    <mergeCell ref="C423:I423"/>
    <mergeCell ref="C392:I396"/>
    <mergeCell ref="C426:I427"/>
    <mergeCell ref="D466:I466"/>
    <mergeCell ref="C455:I455"/>
    <mergeCell ref="D465:I465"/>
    <mergeCell ref="D112:F112"/>
    <mergeCell ref="D110:F110"/>
    <mergeCell ref="B12:B64"/>
    <mergeCell ref="C121:I125"/>
    <mergeCell ref="D114:F114"/>
    <mergeCell ref="D106:F106"/>
    <mergeCell ref="D84:I86"/>
    <mergeCell ref="C61:I63"/>
    <mergeCell ref="K83:N96"/>
    <mergeCell ref="D109:H109"/>
    <mergeCell ref="D111:I111"/>
    <mergeCell ref="E88:I89"/>
    <mergeCell ref="B66:I67"/>
    <mergeCell ref="D107:F107"/>
  </mergeCells>
  <hyperlinks>
    <hyperlink ref="B544:H544" r:id="rId1" display="Meer info over dit dashboard vind je op: www.vlotonderweg.be/aanbod-scholen" xr:uid="{7C1312A0-6D85-4B32-87C8-6B41B1133689}"/>
    <hyperlink ref="B543" r:id="rId2" xr:uid="{E5F0C35B-4D74-4DBB-9DF7-3CF5B2DF0982}"/>
    <hyperlink ref="D71:G71" location="'2. Inhoud en instructies'!R79K1" display="1. Belang van objectieve data" xr:uid="{6FE6B739-A581-4597-86CF-C6485054F5AA}"/>
    <hyperlink ref="D72:G72" location="'2. Inhoud en instructies'!R104K1" display="2. Dataverzameling en -input" xr:uid="{F169A3EF-6D3C-4A37-A5D0-6B0EE54819D0}"/>
    <hyperlink ref="D73:G73" location="'2. Inhoud en instructies'!R518K1" display="3. Dashboard updaten" xr:uid="{C410EB30-7D85-4CEB-8458-C4E7CB05DF6C}"/>
    <hyperlink ref="D106:F106" location="'2. Inhoud en instructies'!R118K1" display="Type medewerkers" xr:uid="{91E03FDB-C32F-44C6-975A-5F1E37D3284B}"/>
    <hyperlink ref="D107:F107" location="'2. Inhoud en instructies'!R157K1" display="Verplaatsingsgedrag" xr:uid="{FFAC852E-1721-4D1B-B7CA-89A721745D17}"/>
    <hyperlink ref="D108:F108" location="'2. Inhoud en instructies'!R159K1" display="Hoofdvervoermiddel" xr:uid="{6B574A8B-525C-4ECC-8E1D-B6F4F34F0C7A}"/>
    <hyperlink ref="D109:H109" location="'2. Inhoud en instructies'!R207K1" display="Sporadisch duurzaam vervoermiddel van autogebruikers " xr:uid="{EE2EC368-A5D1-4CC3-B1EF-1B05B7D428A9}"/>
    <hyperlink ref="D110:F110" location="'2. Inhoud en instructies'!R238K1" display="Telewerk" xr:uid="{F36D7932-F43E-461B-9714-940AA80F9A92}"/>
    <hyperlink ref="D111:I111" location="'2. Inhoud en instructies'!R275K1" display="Verplaatsingsgedrag van &quot;medewerkers (bijna) nooit op de vestiging&quot;" xr:uid="{81E7212D-DE31-4497-9477-4DD04BA67862}"/>
    <hyperlink ref="D112:F112" location="'2. Inhoud en instructies'!R312K1" display="Fietspotentieel" xr:uid="{703876E3-EC27-4E3C-8C74-32387E463DC9}"/>
    <hyperlink ref="D113:F113" location="'2. Inhoud en instructies'!R349K1" display="Dienstverplaatsingen" xr:uid="{A9210D54-96A1-4C3A-BBB2-9478F376F2F0}"/>
    <hyperlink ref="D114:F114" location="'2. Inhoud en instructies'!R453K1" display="Parkeerbezetting" xr:uid="{2E2E7D66-8EB1-4757-9C3E-3E1AD344717E}"/>
  </hyperlinks>
  <pageMargins left="0.25" right="0.25" top="0.75" bottom="0.75" header="0.3" footer="0.3"/>
  <pageSetup fitToHeight="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B04F0-1F5B-4A03-A1D1-5BE2D78CF4AE}">
  <sheetPr codeName="Blad3">
    <tabColor theme="6" tint="0.79998168889431442"/>
    <pageSetUpPr fitToPage="1"/>
  </sheetPr>
  <dimension ref="A1:BB208"/>
  <sheetViews>
    <sheetView showGridLines="0" zoomScale="85" zoomScaleNormal="85" workbookViewId="0"/>
  </sheetViews>
  <sheetFormatPr defaultColWidth="8.81640625" defaultRowHeight="14.5" x14ac:dyDescent="0.35"/>
  <cols>
    <col min="1" max="1" width="3.54296875" style="64" customWidth="1"/>
    <col min="2" max="2" width="49.81640625" style="53" customWidth="1"/>
    <col min="3" max="12" width="9.1796875" style="53" customWidth="1"/>
    <col min="13" max="13" width="11.26953125" style="53" bestFit="1" customWidth="1"/>
    <col min="14" max="14" width="3.1796875" style="53" customWidth="1"/>
    <col min="15" max="15" width="5.1796875" style="53" customWidth="1"/>
    <col min="16" max="16" width="4.1796875" style="53" customWidth="1"/>
    <col min="17" max="17" width="17.81640625" style="53" bestFit="1" customWidth="1"/>
    <col min="18" max="20" width="10.1796875" style="53" customWidth="1"/>
    <col min="21" max="21" width="8.81640625" style="53" customWidth="1"/>
    <col min="22" max="22" width="6.81640625" style="53" bestFit="1" customWidth="1"/>
    <col min="23" max="23" width="12.81640625" style="53" bestFit="1" customWidth="1"/>
    <col min="24" max="24" width="4" style="53" bestFit="1" customWidth="1"/>
    <col min="25" max="25" width="10.81640625" style="53" bestFit="1" customWidth="1"/>
    <col min="26" max="26" width="12.54296875" style="53" bestFit="1" customWidth="1"/>
    <col min="27" max="27" width="13.1796875" style="53" bestFit="1" customWidth="1"/>
    <col min="28" max="28" width="14.1796875" style="53" bestFit="1" customWidth="1"/>
    <col min="29" max="32" width="15.453125" style="53" bestFit="1" customWidth="1"/>
    <col min="33" max="33" width="14.1796875" style="53" bestFit="1" customWidth="1"/>
    <col min="34" max="34" width="12.453125" style="53" bestFit="1" customWidth="1"/>
    <col min="35" max="16384" width="8.81640625" style="53"/>
  </cols>
  <sheetData>
    <row r="1" spans="1:29" ht="6" customHeight="1" x14ac:dyDescent="0.35"/>
    <row r="2" spans="1:29" ht="8.15" customHeight="1" x14ac:dyDescent="0.35">
      <c r="B2" s="553" t="s">
        <v>159</v>
      </c>
      <c r="C2" s="553"/>
      <c r="D2" s="553"/>
      <c r="E2" s="553"/>
      <c r="F2" s="553"/>
      <c r="G2" s="553"/>
      <c r="H2" s="553"/>
      <c r="I2" s="553"/>
      <c r="J2" s="553"/>
      <c r="K2" s="553"/>
      <c r="L2" s="553"/>
      <c r="M2" s="553"/>
    </row>
    <row r="3" spans="1:29" ht="8.15" customHeight="1" x14ac:dyDescent="0.35">
      <c r="B3" s="553"/>
      <c r="C3" s="553"/>
      <c r="D3" s="553"/>
      <c r="E3" s="553"/>
      <c r="F3" s="553"/>
      <c r="G3" s="553"/>
      <c r="H3" s="553"/>
      <c r="I3" s="553"/>
      <c r="J3" s="553"/>
      <c r="K3" s="553"/>
      <c r="L3" s="553"/>
      <c r="M3" s="553"/>
    </row>
    <row r="4" spans="1:29" ht="6.65" customHeight="1" x14ac:dyDescent="0.35"/>
    <row r="5" spans="1:29" s="25" customFormat="1" ht="14.5" customHeight="1" x14ac:dyDescent="0.35">
      <c r="A5" s="39"/>
      <c r="B5" s="554" t="s">
        <v>16</v>
      </c>
      <c r="C5" s="554"/>
      <c r="D5" s="554"/>
      <c r="E5" s="554"/>
      <c r="F5" s="554"/>
      <c r="G5" s="554"/>
      <c r="H5" s="554"/>
      <c r="I5" s="554"/>
      <c r="J5" s="554"/>
      <c r="K5" s="554"/>
      <c r="L5" s="554"/>
      <c r="M5" s="554"/>
      <c r="R5" s="72"/>
      <c r="S5" s="72"/>
      <c r="T5" s="72"/>
      <c r="U5" s="72"/>
      <c r="V5" s="72"/>
      <c r="W5" s="72"/>
      <c r="X5" s="72"/>
      <c r="Y5" s="72"/>
      <c r="Z5" s="72"/>
      <c r="AA5" s="72"/>
      <c r="AB5" s="72"/>
      <c r="AC5" s="72"/>
    </row>
    <row r="6" spans="1:29" s="25" customFormat="1" ht="23.15" customHeight="1" x14ac:dyDescent="0.35">
      <c r="A6" s="198"/>
      <c r="B6" s="554"/>
      <c r="C6" s="554"/>
      <c r="D6" s="554"/>
      <c r="E6" s="554"/>
      <c r="F6" s="554"/>
      <c r="G6" s="554"/>
      <c r="H6" s="554"/>
      <c r="I6" s="554"/>
      <c r="J6" s="554"/>
      <c r="K6" s="554"/>
      <c r="L6" s="554"/>
      <c r="M6" s="554"/>
      <c r="R6" s="199"/>
      <c r="S6" s="72"/>
      <c r="T6" s="72"/>
      <c r="U6" s="72"/>
      <c r="V6" s="72"/>
      <c r="W6" s="72"/>
      <c r="X6" s="72"/>
      <c r="Y6" s="72"/>
      <c r="Z6" s="72"/>
      <c r="AA6" s="72"/>
      <c r="AB6" s="72"/>
      <c r="AC6" s="72"/>
    </row>
    <row r="7" spans="1:29" s="25" customFormat="1" ht="28" customHeight="1" x14ac:dyDescent="0.35">
      <c r="A7" s="174"/>
      <c r="B7" s="200"/>
      <c r="C7" s="200"/>
      <c r="D7" s="200"/>
      <c r="E7" s="200"/>
      <c r="F7" s="200"/>
      <c r="G7" s="200"/>
      <c r="H7" s="200"/>
      <c r="I7" s="200"/>
      <c r="J7" s="200"/>
      <c r="K7" s="200"/>
      <c r="L7" s="200"/>
      <c r="Q7" s="53"/>
      <c r="R7" s="200"/>
      <c r="S7" s="200"/>
      <c r="T7" s="200"/>
      <c r="U7" s="200"/>
      <c r="V7" s="200"/>
      <c r="W7" s="200"/>
      <c r="X7" s="200"/>
      <c r="Y7" s="200"/>
      <c r="Z7" s="200"/>
      <c r="AA7" s="200"/>
      <c r="AB7" s="200"/>
    </row>
    <row r="8" spans="1:29" s="25" customFormat="1" ht="27.65" customHeight="1" x14ac:dyDescent="0.35">
      <c r="A8" s="201"/>
      <c r="B8" s="556" t="s">
        <v>181</v>
      </c>
      <c r="C8" s="556"/>
      <c r="D8" s="556"/>
      <c r="E8" s="556"/>
      <c r="F8" s="556"/>
      <c r="G8" s="556"/>
      <c r="H8" s="556"/>
      <c r="I8" s="556"/>
      <c r="J8" s="556"/>
      <c r="K8" s="556"/>
      <c r="L8" s="556"/>
      <c r="M8" s="324"/>
      <c r="O8" s="53"/>
      <c r="P8" s="53"/>
      <c r="Q8" s="53"/>
      <c r="R8" s="53"/>
      <c r="S8" s="53"/>
      <c r="T8" s="53"/>
      <c r="U8" s="53"/>
      <c r="V8" s="53"/>
      <c r="W8" s="53"/>
    </row>
    <row r="9" spans="1:29" s="39" customFormat="1" ht="11.5" customHeight="1" x14ac:dyDescent="0.35">
      <c r="A9" s="201"/>
      <c r="B9" s="201"/>
      <c r="C9" s="201"/>
      <c r="D9" s="201"/>
      <c r="E9" s="201"/>
      <c r="F9" s="201"/>
      <c r="G9" s="201"/>
      <c r="H9" s="201"/>
      <c r="I9" s="201"/>
      <c r="J9" s="201"/>
      <c r="K9" s="201"/>
      <c r="L9" s="201"/>
      <c r="M9" s="332"/>
      <c r="O9" s="64"/>
      <c r="P9" s="64"/>
      <c r="Q9" s="64"/>
      <c r="R9" s="64"/>
      <c r="S9" s="64"/>
      <c r="T9" s="64"/>
      <c r="U9" s="64"/>
      <c r="V9" s="64"/>
      <c r="W9" s="64"/>
    </row>
    <row r="10" spans="1:29" s="25" customFormat="1" ht="11.5" hidden="1" customHeight="1" x14ac:dyDescent="0.35">
      <c r="A10" s="201"/>
      <c r="B10" s="202"/>
      <c r="C10" s="333" t="str">
        <f>C11&amp;"
n="&amp;C14</f>
        <v>2021
n=0</v>
      </c>
      <c r="D10" s="333" t="str">
        <f t="shared" ref="D10:L10" si="0">D11&amp;"
n="&amp;D14</f>
        <v>2022
n=0</v>
      </c>
      <c r="E10" s="333" t="str">
        <f t="shared" si="0"/>
        <v>2023
n=0</v>
      </c>
      <c r="F10" s="333" t="str">
        <f t="shared" si="0"/>
        <v>2024
n=0</v>
      </c>
      <c r="G10" s="333" t="str">
        <f t="shared" si="0"/>
        <v>2025
n=0</v>
      </c>
      <c r="H10" s="333" t="str">
        <f t="shared" si="0"/>
        <v>2026
n=0</v>
      </c>
      <c r="I10" s="333" t="str">
        <f t="shared" si="0"/>
        <v>2027
n=0</v>
      </c>
      <c r="J10" s="333" t="str">
        <f t="shared" si="0"/>
        <v>2028
n=0</v>
      </c>
      <c r="K10" s="333" t="str">
        <f t="shared" si="0"/>
        <v>2029
n=0</v>
      </c>
      <c r="L10" s="333" t="str">
        <f t="shared" si="0"/>
        <v>2030
n=0</v>
      </c>
      <c r="O10" s="53"/>
      <c r="P10" s="53"/>
      <c r="Q10" s="53"/>
      <c r="R10" s="53"/>
      <c r="S10" s="53"/>
      <c r="T10" s="53"/>
      <c r="U10" s="53"/>
      <c r="V10" s="53"/>
      <c r="W10" s="53"/>
    </row>
    <row r="11" spans="1:29" s="25" customFormat="1" ht="17.5" customHeight="1" x14ac:dyDescent="0.35">
      <c r="A11" s="201"/>
      <c r="B11" s="212"/>
      <c r="C11" s="213">
        <v>2021</v>
      </c>
      <c r="D11" s="214">
        <v>2022</v>
      </c>
      <c r="E11" s="214">
        <v>2023</v>
      </c>
      <c r="F11" s="214">
        <v>2024</v>
      </c>
      <c r="G11" s="214">
        <v>2025</v>
      </c>
      <c r="H11" s="214">
        <v>2026</v>
      </c>
      <c r="I11" s="214">
        <v>2027</v>
      </c>
      <c r="J11" s="214">
        <v>2028</v>
      </c>
      <c r="K11" s="214">
        <v>2029</v>
      </c>
      <c r="L11" s="214">
        <v>2030</v>
      </c>
      <c r="N11" s="210" t="s">
        <v>71</v>
      </c>
      <c r="P11" s="53"/>
      <c r="Q11" s="53"/>
      <c r="R11" s="53"/>
      <c r="S11" s="53"/>
      <c r="T11" s="53"/>
      <c r="U11" s="53"/>
      <c r="V11" s="53"/>
      <c r="W11" s="53"/>
    </row>
    <row r="12" spans="1:29" s="25" customFormat="1" ht="14.5" customHeight="1" x14ac:dyDescent="0.35">
      <c r="A12" s="201"/>
      <c r="B12" s="323" t="s">
        <v>316</v>
      </c>
      <c r="C12" s="4"/>
      <c r="D12" s="4"/>
      <c r="E12" s="4"/>
      <c r="F12" s="4"/>
      <c r="G12" s="4"/>
      <c r="H12" s="4"/>
      <c r="I12" s="4"/>
      <c r="J12" s="4"/>
      <c r="K12" s="4"/>
      <c r="L12" s="4"/>
      <c r="N12" s="5">
        <v>1</v>
      </c>
      <c r="O12" s="2"/>
      <c r="P12" s="1"/>
      <c r="Q12" s="1"/>
      <c r="R12" s="1"/>
      <c r="S12" s="1"/>
      <c r="T12" s="1"/>
      <c r="U12" s="1"/>
      <c r="V12" s="1"/>
      <c r="W12" s="53"/>
    </row>
    <row r="13" spans="1:29" s="25" customFormat="1" ht="14.5" customHeight="1" x14ac:dyDescent="0.35">
      <c r="A13" s="201"/>
      <c r="B13" s="323" t="s">
        <v>315</v>
      </c>
      <c r="C13" s="4"/>
      <c r="D13" s="4"/>
      <c r="E13" s="4"/>
      <c r="F13" s="4"/>
      <c r="G13" s="4"/>
      <c r="H13" s="4"/>
      <c r="I13" s="4"/>
      <c r="J13" s="4"/>
      <c r="K13" s="4"/>
      <c r="L13" s="4"/>
      <c r="N13" s="5">
        <v>2</v>
      </c>
      <c r="O13" s="1"/>
      <c r="P13" s="1"/>
      <c r="Q13" s="1"/>
      <c r="R13" s="1"/>
      <c r="S13" s="1"/>
      <c r="T13" s="1"/>
      <c r="U13" s="1"/>
      <c r="V13" s="1"/>
      <c r="W13" s="53"/>
    </row>
    <row r="14" spans="1:29" s="25" customFormat="1" ht="16" customHeight="1" x14ac:dyDescent="0.35">
      <c r="A14" s="201"/>
      <c r="B14" s="217" t="s">
        <v>4</v>
      </c>
      <c r="C14" s="13">
        <f t="shared" ref="C14:L14" si="1">SUM(C12:C13)</f>
        <v>0</v>
      </c>
      <c r="D14" s="13">
        <f t="shared" si="1"/>
        <v>0</v>
      </c>
      <c r="E14" s="13">
        <f t="shared" si="1"/>
        <v>0</v>
      </c>
      <c r="F14" s="13">
        <f t="shared" si="1"/>
        <v>0</v>
      </c>
      <c r="G14" s="13">
        <f t="shared" si="1"/>
        <v>0</v>
      </c>
      <c r="H14" s="13">
        <f t="shared" si="1"/>
        <v>0</v>
      </c>
      <c r="I14" s="13">
        <f t="shared" si="1"/>
        <v>0</v>
      </c>
      <c r="J14" s="13">
        <f t="shared" si="1"/>
        <v>0</v>
      </c>
      <c r="K14" s="13">
        <f t="shared" si="1"/>
        <v>0</v>
      </c>
      <c r="L14" s="13">
        <f t="shared" si="1"/>
        <v>0</v>
      </c>
      <c r="N14" s="5"/>
      <c r="O14" s="1"/>
      <c r="P14" s="1"/>
      <c r="Q14" s="1"/>
      <c r="R14" s="1"/>
      <c r="S14" s="1"/>
      <c r="T14" s="1"/>
      <c r="U14" s="1"/>
      <c r="V14" s="1"/>
      <c r="W14" s="53"/>
    </row>
    <row r="15" spans="1:29" s="25" customFormat="1" ht="12" customHeight="1" x14ac:dyDescent="0.35">
      <c r="A15" s="201"/>
      <c r="B15" s="325"/>
      <c r="C15" s="329"/>
      <c r="D15" s="329"/>
      <c r="E15" s="329"/>
      <c r="F15" s="329"/>
      <c r="G15" s="329"/>
      <c r="H15" s="329"/>
      <c r="I15" s="329"/>
      <c r="J15" s="329"/>
      <c r="K15" s="329"/>
      <c r="L15" s="329"/>
      <c r="N15" s="210"/>
      <c r="O15" s="53"/>
      <c r="P15" s="53"/>
      <c r="Q15" s="53"/>
      <c r="R15" s="53"/>
      <c r="S15" s="53"/>
      <c r="T15" s="53"/>
      <c r="U15" s="53"/>
      <c r="V15" s="53"/>
      <c r="W15" s="53"/>
    </row>
    <row r="16" spans="1:29" s="25" customFormat="1" ht="25" hidden="1" customHeight="1" x14ac:dyDescent="0.35">
      <c r="A16" s="201"/>
      <c r="B16" s="238"/>
      <c r="C16" s="232">
        <f>'1. Dashboard'!$D$6</f>
        <v>2021</v>
      </c>
      <c r="D16" s="329"/>
      <c r="E16" s="329"/>
      <c r="F16" s="329"/>
      <c r="G16" s="329"/>
      <c r="H16" s="329"/>
      <c r="I16" s="329"/>
      <c r="J16" s="329"/>
      <c r="K16" s="329"/>
      <c r="L16" s="329"/>
      <c r="N16" s="53"/>
      <c r="O16" s="53"/>
      <c r="P16" s="53"/>
      <c r="Q16" s="53"/>
      <c r="R16" s="53"/>
      <c r="S16" s="53"/>
      <c r="T16" s="53"/>
      <c r="U16" s="53"/>
      <c r="V16" s="53"/>
      <c r="W16" s="53"/>
    </row>
    <row r="17" spans="1:28" s="25" customFormat="1" ht="25" hidden="1" customHeight="1" x14ac:dyDescent="0.35">
      <c r="A17" s="201"/>
      <c r="B17" s="323" t="s">
        <v>239</v>
      </c>
      <c r="C17" s="240" t="e">
        <f>INDEX($B$11:$L$14,MATCH($B17,$B$11:$B$14,0),MATCH(C$16,$B$11:$L$11,0))</f>
        <v>#N/A</v>
      </c>
      <c r="D17" s="329"/>
      <c r="E17" s="329"/>
      <c r="F17" s="329"/>
      <c r="G17" s="329"/>
      <c r="H17" s="329"/>
      <c r="I17" s="329"/>
      <c r="J17" s="329"/>
      <c r="K17" s="329"/>
      <c r="L17" s="329"/>
      <c r="O17" s="53"/>
      <c r="P17" s="53"/>
      <c r="Q17" s="53"/>
      <c r="R17" s="53"/>
      <c r="S17" s="53"/>
      <c r="T17" s="53"/>
      <c r="U17" s="53"/>
      <c r="V17" s="53"/>
      <c r="W17" s="53"/>
    </row>
    <row r="18" spans="1:28" s="25" customFormat="1" ht="25" hidden="1" customHeight="1" x14ac:dyDescent="0.35">
      <c r="A18" s="201"/>
      <c r="B18" s="323" t="s">
        <v>240</v>
      </c>
      <c r="C18" s="240" t="e">
        <f>INDEX($B$11:$L$14,MATCH($B18,$B$11:$B$14,0),MATCH(C$16,$B$11:$L$11,0))</f>
        <v>#N/A</v>
      </c>
      <c r="D18" s="329"/>
      <c r="E18" s="329"/>
      <c r="F18" s="329"/>
      <c r="G18" s="329"/>
      <c r="H18" s="329"/>
      <c r="I18" s="329"/>
      <c r="J18" s="329"/>
      <c r="K18" s="329"/>
      <c r="L18" s="329"/>
      <c r="O18" s="53"/>
      <c r="P18" s="53"/>
      <c r="Q18" s="53"/>
      <c r="R18" s="53"/>
      <c r="S18" s="53"/>
      <c r="T18" s="53"/>
      <c r="U18" s="53"/>
      <c r="V18" s="53"/>
      <c r="W18" s="53"/>
    </row>
    <row r="19" spans="1:28" s="25" customFormat="1" ht="25" hidden="1" customHeight="1" x14ac:dyDescent="0.35">
      <c r="A19" s="201"/>
      <c r="B19" s="217" t="s">
        <v>4</v>
      </c>
      <c r="C19" s="241">
        <f t="shared" ref="C19" si="2">INDEX($B$11:$L$14,MATCH($B19,$B$11:$B$14,0),MATCH(C$16,$B$11:$L$11,0))</f>
        <v>0</v>
      </c>
      <c r="D19" s="202"/>
      <c r="E19" s="202"/>
      <c r="F19" s="202"/>
      <c r="G19" s="202"/>
      <c r="H19" s="202"/>
      <c r="I19" s="202"/>
      <c r="J19" s="202"/>
      <c r="K19" s="202"/>
      <c r="L19" s="202"/>
      <c r="O19" s="53"/>
      <c r="P19" s="53"/>
      <c r="Q19" s="53"/>
      <c r="R19" s="53"/>
      <c r="S19" s="53"/>
      <c r="T19" s="53"/>
      <c r="U19" s="53"/>
      <c r="V19" s="53"/>
      <c r="W19" s="53"/>
    </row>
    <row r="20" spans="1:28" s="25" customFormat="1" ht="35.15" customHeight="1" x14ac:dyDescent="0.35">
      <c r="A20" s="202"/>
      <c r="B20" s="325"/>
      <c r="C20" s="425"/>
      <c r="D20" s="202"/>
      <c r="E20" s="202"/>
      <c r="F20" s="202"/>
      <c r="G20" s="202"/>
      <c r="H20" s="202"/>
      <c r="I20" s="202"/>
      <c r="J20" s="202"/>
      <c r="K20" s="202"/>
      <c r="L20" s="202"/>
      <c r="O20" s="53"/>
      <c r="P20" s="53"/>
      <c r="Q20" s="53"/>
      <c r="R20" s="53"/>
      <c r="S20" s="53"/>
      <c r="T20" s="53"/>
      <c r="U20" s="53"/>
      <c r="V20" s="53"/>
      <c r="W20" s="53"/>
    </row>
    <row r="21" spans="1:28" s="25" customFormat="1" ht="25" customHeight="1" x14ac:dyDescent="0.35">
      <c r="A21" s="201"/>
      <c r="B21" s="556" t="s">
        <v>234</v>
      </c>
      <c r="C21" s="556"/>
      <c r="D21" s="556"/>
      <c r="E21" s="556"/>
      <c r="F21" s="556"/>
      <c r="G21" s="556"/>
      <c r="H21" s="556"/>
      <c r="I21" s="556"/>
      <c r="J21" s="556"/>
      <c r="K21" s="556"/>
      <c r="L21" s="556"/>
      <c r="M21" s="556"/>
      <c r="O21" s="53"/>
      <c r="P21" s="53"/>
      <c r="Q21" s="53"/>
      <c r="R21" s="53"/>
      <c r="S21" s="53"/>
      <c r="T21" s="53"/>
      <c r="U21" s="53"/>
      <c r="V21" s="53"/>
      <c r="W21" s="53"/>
    </row>
    <row r="22" spans="1:28" s="25" customFormat="1" ht="8.5" customHeight="1" x14ac:dyDescent="0.35">
      <c r="A22" s="202"/>
      <c r="B22" s="202"/>
      <c r="C22" s="202"/>
      <c r="D22" s="202"/>
      <c r="E22" s="202"/>
      <c r="F22" s="202"/>
      <c r="G22" s="202"/>
      <c r="H22" s="202"/>
      <c r="I22" s="202"/>
      <c r="J22" s="202"/>
      <c r="K22" s="202"/>
      <c r="L22" s="202"/>
      <c r="O22" s="53"/>
      <c r="P22" s="53"/>
      <c r="Q22" s="53"/>
      <c r="R22" s="53"/>
      <c r="S22" s="53"/>
      <c r="T22" s="53"/>
      <c r="U22" s="53"/>
      <c r="V22" s="53"/>
      <c r="W22" s="53"/>
    </row>
    <row r="23" spans="1:28" s="25" customFormat="1" ht="17.5" customHeight="1" x14ac:dyDescent="0.35">
      <c r="A23" s="202"/>
      <c r="B23" s="550" t="s">
        <v>238</v>
      </c>
      <c r="C23" s="550"/>
      <c r="D23" s="550"/>
      <c r="E23" s="550"/>
      <c r="F23" s="550"/>
      <c r="G23" s="550"/>
      <c r="H23" s="550"/>
      <c r="I23" s="550"/>
      <c r="J23" s="550"/>
      <c r="K23" s="550"/>
      <c r="L23" s="550"/>
      <c r="M23" s="550"/>
      <c r="O23" s="53"/>
      <c r="P23" s="53"/>
      <c r="Q23" s="53"/>
      <c r="R23" s="53"/>
      <c r="S23" s="53"/>
      <c r="T23" s="53"/>
      <c r="U23" s="53"/>
      <c r="V23" s="53"/>
      <c r="W23" s="53"/>
    </row>
    <row r="24" spans="1:28" s="25" customFormat="1" ht="8.5" customHeight="1" x14ac:dyDescent="0.35">
      <c r="A24" s="202"/>
      <c r="B24" s="202"/>
      <c r="C24" s="202"/>
      <c r="D24" s="202"/>
      <c r="E24" s="202"/>
      <c r="F24" s="202"/>
      <c r="G24" s="202"/>
      <c r="H24" s="202"/>
      <c r="I24" s="202"/>
      <c r="J24" s="202"/>
      <c r="K24" s="202"/>
      <c r="L24" s="202"/>
      <c r="O24" s="53"/>
      <c r="P24" s="53"/>
      <c r="Q24" s="53"/>
      <c r="R24" s="53"/>
      <c r="S24" s="53"/>
      <c r="T24" s="53"/>
      <c r="U24" s="53"/>
      <c r="V24" s="53"/>
      <c r="W24" s="53"/>
    </row>
    <row r="25" spans="1:28" s="25" customFormat="1" ht="14.5" customHeight="1" x14ac:dyDescent="0.35">
      <c r="A25" s="39"/>
      <c r="B25" s="552" t="s">
        <v>0</v>
      </c>
      <c r="C25" s="552"/>
      <c r="D25" s="552"/>
      <c r="E25" s="552"/>
      <c r="F25" s="552"/>
      <c r="G25" s="552"/>
      <c r="H25" s="552"/>
      <c r="I25" s="552"/>
      <c r="J25" s="552"/>
      <c r="K25" s="552"/>
      <c r="L25" s="552"/>
      <c r="M25" s="552"/>
      <c r="N25" s="53"/>
      <c r="O25" s="53"/>
      <c r="P25" s="53"/>
      <c r="Q25" s="53"/>
      <c r="R25" s="53"/>
      <c r="S25" s="53"/>
      <c r="T25" s="53"/>
      <c r="U25" s="53"/>
      <c r="V25" s="53"/>
      <c r="W25" s="53"/>
      <c r="X25" s="53"/>
      <c r="Y25" s="53"/>
      <c r="Z25" s="53"/>
      <c r="AA25" s="53"/>
      <c r="AB25" s="53"/>
    </row>
    <row r="26" spans="1:28" s="25" customFormat="1" ht="8.15" customHeight="1" thickBot="1" x14ac:dyDescent="0.4">
      <c r="A26" s="203"/>
      <c r="B26" s="204"/>
      <c r="C26" s="205"/>
      <c r="D26" s="205"/>
      <c r="E26" s="205"/>
      <c r="F26" s="205"/>
      <c r="G26" s="205"/>
      <c r="H26" s="205"/>
      <c r="I26" s="205"/>
      <c r="J26" s="205"/>
      <c r="K26" s="205"/>
      <c r="L26" s="205"/>
      <c r="M26" s="206" t="str">
        <f>M27&amp;"
"&amp;M28</f>
        <v>2025
Ambitie</v>
      </c>
      <c r="N26" s="53"/>
      <c r="O26" s="53"/>
      <c r="P26" s="53"/>
      <c r="Q26" s="53"/>
      <c r="R26" s="53"/>
      <c r="S26" s="53"/>
      <c r="T26" s="53"/>
      <c r="U26" s="53"/>
      <c r="V26" s="53"/>
      <c r="W26" s="53"/>
      <c r="X26" s="53"/>
      <c r="Y26" s="53"/>
      <c r="Z26" s="53"/>
      <c r="AA26" s="53"/>
      <c r="AB26" s="53"/>
    </row>
    <row r="27" spans="1:28" s="211" customFormat="1" ht="14.5" customHeight="1" thickBot="1" x14ac:dyDescent="0.4">
      <c r="A27" s="207"/>
      <c r="B27" s="208"/>
      <c r="C27" s="331" t="str">
        <f>C28&amp;"
n="&amp;C40</f>
        <v>2021
n=0</v>
      </c>
      <c r="D27" s="331" t="str">
        <f t="shared" ref="D27:L27" si="3">D28&amp;"
n="&amp;D40</f>
        <v>2022
n=0</v>
      </c>
      <c r="E27" s="331" t="str">
        <f t="shared" si="3"/>
        <v>2023
n=0</v>
      </c>
      <c r="F27" s="331" t="str">
        <f t="shared" si="3"/>
        <v>2024
n=0</v>
      </c>
      <c r="G27" s="331" t="str">
        <f t="shared" si="3"/>
        <v>2025
n=0</v>
      </c>
      <c r="H27" s="331" t="str">
        <f t="shared" si="3"/>
        <v>2026
n=0</v>
      </c>
      <c r="I27" s="331" t="str">
        <f t="shared" si="3"/>
        <v>2027
n=0</v>
      </c>
      <c r="J27" s="331" t="str">
        <f t="shared" si="3"/>
        <v>2028
n=0</v>
      </c>
      <c r="K27" s="331" t="str">
        <f t="shared" si="3"/>
        <v>2029
n=0</v>
      </c>
      <c r="L27" s="331" t="str">
        <f t="shared" si="3"/>
        <v>2030
n=0</v>
      </c>
      <c r="M27" s="23">
        <v>2025</v>
      </c>
      <c r="N27" s="209"/>
      <c r="Q27" s="209"/>
      <c r="R27" s="209"/>
      <c r="S27" s="209"/>
      <c r="T27" s="209"/>
      <c r="U27" s="209"/>
      <c r="V27" s="209"/>
      <c r="W27" s="209"/>
      <c r="X27" s="209"/>
      <c r="Y27" s="209"/>
      <c r="Z27" s="209"/>
      <c r="AA27" s="209"/>
      <c r="AB27" s="209"/>
    </row>
    <row r="28" spans="1:28" s="211" customFormat="1" ht="14.5" customHeight="1" x14ac:dyDescent="0.35">
      <c r="A28" s="207"/>
      <c r="B28" s="212"/>
      <c r="C28" s="213">
        <v>2021</v>
      </c>
      <c r="D28" s="214">
        <v>2022</v>
      </c>
      <c r="E28" s="214">
        <v>2023</v>
      </c>
      <c r="F28" s="214">
        <v>2024</v>
      </c>
      <c r="G28" s="214">
        <v>2025</v>
      </c>
      <c r="H28" s="214">
        <v>2026</v>
      </c>
      <c r="I28" s="214">
        <v>2027</v>
      </c>
      <c r="J28" s="214">
        <v>2028</v>
      </c>
      <c r="K28" s="214">
        <v>2029</v>
      </c>
      <c r="L28" s="214">
        <v>2030</v>
      </c>
      <c r="M28" s="215" t="s">
        <v>87</v>
      </c>
      <c r="N28" s="209"/>
      <c r="P28" s="210" t="s">
        <v>71</v>
      </c>
      <c r="Q28" s="209"/>
      <c r="R28" s="209"/>
      <c r="S28" s="209"/>
      <c r="T28" s="209"/>
      <c r="U28" s="209"/>
      <c r="V28" s="209"/>
      <c r="W28" s="209"/>
      <c r="X28" s="209"/>
      <c r="Y28" s="209"/>
      <c r="Z28" s="209"/>
      <c r="AA28" s="209"/>
      <c r="AB28" s="209"/>
    </row>
    <row r="29" spans="1:28" s="25" customFormat="1" ht="14.5" customHeight="1" x14ac:dyDescent="0.35">
      <c r="A29" s="39"/>
      <c r="B29" s="216" t="s">
        <v>173</v>
      </c>
      <c r="C29" s="4"/>
      <c r="D29" s="4"/>
      <c r="E29" s="4"/>
      <c r="F29" s="4"/>
      <c r="G29" s="4"/>
      <c r="H29" s="4"/>
      <c r="I29" s="4"/>
      <c r="J29" s="4"/>
      <c r="K29" s="4"/>
      <c r="L29" s="4"/>
      <c r="M29" s="315"/>
      <c r="N29" s="53"/>
      <c r="P29" s="5">
        <v>1</v>
      </c>
      <c r="Q29" s="5" t="s">
        <v>72</v>
      </c>
      <c r="R29" s="1"/>
      <c r="S29" s="1"/>
      <c r="T29" s="1"/>
      <c r="U29" s="1"/>
      <c r="V29" s="1"/>
      <c r="W29" s="53"/>
      <c r="X29" s="53"/>
      <c r="Y29" s="53"/>
      <c r="Z29" s="53"/>
      <c r="AA29" s="53"/>
      <c r="AB29" s="53"/>
    </row>
    <row r="30" spans="1:28" s="25" customFormat="1" ht="14.5" customHeight="1" x14ac:dyDescent="0.35">
      <c r="A30" s="39"/>
      <c r="B30" s="216" t="s">
        <v>174</v>
      </c>
      <c r="C30" s="4"/>
      <c r="D30" s="4"/>
      <c r="E30" s="4"/>
      <c r="F30" s="4"/>
      <c r="G30" s="4"/>
      <c r="H30" s="4"/>
      <c r="I30" s="4"/>
      <c r="J30" s="4"/>
      <c r="K30" s="4"/>
      <c r="L30" s="4"/>
      <c r="M30" s="315"/>
      <c r="N30" s="53"/>
      <c r="P30" s="5">
        <v>2</v>
      </c>
      <c r="Q30" s="5" t="s">
        <v>73</v>
      </c>
      <c r="R30" s="1"/>
      <c r="S30" s="1"/>
      <c r="T30" s="1"/>
      <c r="U30" s="1"/>
      <c r="V30" s="1"/>
      <c r="W30" s="53"/>
      <c r="X30" s="53"/>
      <c r="Y30" s="53"/>
      <c r="Z30" s="53"/>
      <c r="AA30" s="53"/>
      <c r="AB30" s="53"/>
    </row>
    <row r="31" spans="1:28" s="25" customFormat="1" ht="14.5" customHeight="1" x14ac:dyDescent="0.35">
      <c r="A31" s="39"/>
      <c r="B31" s="216" t="s">
        <v>28</v>
      </c>
      <c r="C31" s="4"/>
      <c r="D31" s="4"/>
      <c r="E31" s="4"/>
      <c r="F31" s="4"/>
      <c r="G31" s="4"/>
      <c r="H31" s="4"/>
      <c r="I31" s="4"/>
      <c r="J31" s="4"/>
      <c r="K31" s="4"/>
      <c r="L31" s="4"/>
      <c r="M31" s="315"/>
      <c r="N31" s="53"/>
      <c r="P31" s="5">
        <v>3</v>
      </c>
      <c r="Q31" s="1"/>
      <c r="R31" s="1"/>
      <c r="S31" s="1"/>
      <c r="T31" s="1"/>
      <c r="U31" s="1"/>
      <c r="V31" s="1"/>
      <c r="W31" s="53"/>
      <c r="X31" s="53"/>
      <c r="Y31" s="53"/>
      <c r="Z31" s="53"/>
      <c r="AA31" s="53"/>
      <c r="AB31" s="53"/>
    </row>
    <row r="32" spans="1:28" s="25" customFormat="1" ht="15" customHeight="1" x14ac:dyDescent="0.35">
      <c r="A32" s="39"/>
      <c r="B32" s="216" t="s">
        <v>1</v>
      </c>
      <c r="C32" s="4"/>
      <c r="D32" s="4"/>
      <c r="E32" s="4"/>
      <c r="F32" s="4"/>
      <c r="G32" s="4"/>
      <c r="H32" s="4"/>
      <c r="I32" s="4"/>
      <c r="J32" s="4"/>
      <c r="K32" s="4"/>
      <c r="L32" s="4"/>
      <c r="M32" s="315"/>
      <c r="N32" s="53"/>
      <c r="P32" s="5">
        <v>4</v>
      </c>
      <c r="Q32" s="1"/>
      <c r="R32" s="1"/>
      <c r="S32" s="1"/>
      <c r="T32" s="1"/>
      <c r="U32" s="1"/>
      <c r="V32" s="1"/>
      <c r="W32" s="53"/>
      <c r="X32" s="53"/>
      <c r="Y32" s="53"/>
      <c r="Z32" s="53"/>
      <c r="AA32" s="53"/>
      <c r="AB32" s="53"/>
    </row>
    <row r="33" spans="1:34" s="25" customFormat="1" ht="15" customHeight="1" x14ac:dyDescent="0.35">
      <c r="A33" s="39"/>
      <c r="B33" s="216" t="s">
        <v>2</v>
      </c>
      <c r="C33" s="4"/>
      <c r="D33" s="4"/>
      <c r="E33" s="4"/>
      <c r="F33" s="4"/>
      <c r="G33" s="4"/>
      <c r="H33" s="4"/>
      <c r="I33" s="4"/>
      <c r="J33" s="4"/>
      <c r="K33" s="4"/>
      <c r="L33" s="4"/>
      <c r="M33" s="315"/>
      <c r="N33" s="53"/>
      <c r="O33" s="53"/>
      <c r="P33" s="1"/>
      <c r="Q33" s="1"/>
      <c r="R33" s="1"/>
      <c r="S33" s="1"/>
      <c r="T33" s="1"/>
      <c r="U33" s="1"/>
      <c r="V33" s="1"/>
      <c r="W33" s="53"/>
      <c r="X33" s="53"/>
      <c r="Y33" s="53"/>
    </row>
    <row r="34" spans="1:34" s="25" customFormat="1" ht="15" customHeight="1" x14ac:dyDescent="0.35">
      <c r="A34" s="39"/>
      <c r="B34" s="216" t="s">
        <v>69</v>
      </c>
      <c r="C34" s="4"/>
      <c r="D34" s="4"/>
      <c r="E34" s="4"/>
      <c r="F34" s="4"/>
      <c r="G34" s="4"/>
      <c r="H34" s="4"/>
      <c r="I34" s="4"/>
      <c r="J34" s="4"/>
      <c r="K34" s="4"/>
      <c r="L34" s="4"/>
      <c r="M34" s="315"/>
      <c r="N34" s="53"/>
      <c r="P34" s="2"/>
      <c r="Q34" s="2"/>
      <c r="R34" s="1"/>
      <c r="S34" s="1"/>
      <c r="T34" s="1"/>
      <c r="U34" s="1"/>
      <c r="V34" s="1"/>
      <c r="W34" s="53"/>
      <c r="X34" s="53"/>
      <c r="Y34" s="53"/>
    </row>
    <row r="35" spans="1:34" s="25" customFormat="1" ht="15" customHeight="1" x14ac:dyDescent="0.35">
      <c r="A35" s="39"/>
      <c r="B35" s="216" t="s">
        <v>26</v>
      </c>
      <c r="C35" s="4"/>
      <c r="D35" s="4"/>
      <c r="E35" s="4"/>
      <c r="F35" s="4"/>
      <c r="G35" s="4"/>
      <c r="H35" s="4"/>
      <c r="I35" s="4"/>
      <c r="J35" s="4"/>
      <c r="K35" s="4"/>
      <c r="L35" s="4"/>
      <c r="M35" s="315"/>
      <c r="N35" s="53"/>
      <c r="O35" s="53"/>
      <c r="P35" s="1"/>
      <c r="Q35" s="1"/>
      <c r="R35" s="1"/>
      <c r="S35" s="1"/>
      <c r="T35" s="1"/>
      <c r="U35" s="1"/>
      <c r="V35" s="1"/>
      <c r="W35" s="53"/>
      <c r="X35" s="53"/>
      <c r="Y35" s="53"/>
    </row>
    <row r="36" spans="1:34" s="25" customFormat="1" ht="15" customHeight="1" x14ac:dyDescent="0.35">
      <c r="A36" s="39"/>
      <c r="B36" s="216" t="s">
        <v>27</v>
      </c>
      <c r="C36" s="4"/>
      <c r="D36" s="4"/>
      <c r="E36" s="4"/>
      <c r="F36" s="4"/>
      <c r="G36" s="4"/>
      <c r="H36" s="4"/>
      <c r="I36" s="4"/>
      <c r="J36" s="4"/>
      <c r="K36" s="4"/>
      <c r="L36" s="4"/>
      <c r="M36" s="315"/>
      <c r="O36" s="53"/>
      <c r="P36" s="1"/>
      <c r="Q36" s="1"/>
      <c r="R36" s="1"/>
      <c r="S36" s="1"/>
      <c r="T36" s="1"/>
      <c r="U36" s="1"/>
      <c r="V36" s="1"/>
      <c r="W36" s="53"/>
      <c r="X36" s="53"/>
      <c r="Y36" s="53"/>
    </row>
    <row r="37" spans="1:34" s="25" customFormat="1" x14ac:dyDescent="0.35">
      <c r="A37" s="39"/>
      <c r="B37" s="216" t="s">
        <v>5</v>
      </c>
      <c r="C37" s="4"/>
      <c r="D37" s="4"/>
      <c r="E37" s="4"/>
      <c r="F37" s="4"/>
      <c r="G37" s="4"/>
      <c r="H37" s="4"/>
      <c r="I37" s="4"/>
      <c r="J37" s="4"/>
      <c r="K37" s="4"/>
      <c r="L37" s="4"/>
      <c r="M37" s="315"/>
      <c r="O37" s="53"/>
      <c r="P37" s="1"/>
      <c r="Q37" s="1"/>
      <c r="R37" s="1"/>
      <c r="S37" s="1"/>
      <c r="T37" s="1"/>
      <c r="U37" s="1"/>
      <c r="V37" s="1"/>
      <c r="W37" s="53"/>
      <c r="X37" s="53"/>
      <c r="Y37" s="53"/>
    </row>
    <row r="38" spans="1:34" s="25" customFormat="1" x14ac:dyDescent="0.35">
      <c r="A38" s="39"/>
      <c r="B38" s="216" t="s">
        <v>6</v>
      </c>
      <c r="C38" s="4"/>
      <c r="D38" s="4"/>
      <c r="E38" s="4"/>
      <c r="F38" s="4"/>
      <c r="G38" s="4"/>
      <c r="H38" s="4"/>
      <c r="I38" s="4"/>
      <c r="J38" s="4"/>
      <c r="K38" s="4"/>
      <c r="L38" s="4"/>
      <c r="M38" s="315"/>
      <c r="O38" s="53"/>
      <c r="P38" s="1"/>
      <c r="Q38" s="1"/>
      <c r="R38" s="1"/>
      <c r="S38" s="1"/>
      <c r="T38" s="1"/>
      <c r="U38" s="1"/>
      <c r="V38" s="1"/>
      <c r="W38" s="53"/>
      <c r="X38" s="53"/>
      <c r="Y38" s="53"/>
    </row>
    <row r="39" spans="1:34" s="25" customFormat="1" x14ac:dyDescent="0.35">
      <c r="A39" s="39"/>
      <c r="B39" s="216" t="s">
        <v>12</v>
      </c>
      <c r="C39" s="4"/>
      <c r="D39" s="4"/>
      <c r="E39" s="4"/>
      <c r="F39" s="4"/>
      <c r="G39" s="4"/>
      <c r="H39" s="4"/>
      <c r="I39" s="4"/>
      <c r="J39" s="4"/>
      <c r="K39" s="4"/>
      <c r="L39" s="4"/>
      <c r="M39" s="315"/>
      <c r="O39" s="53"/>
      <c r="P39" s="1"/>
      <c r="Q39" s="1"/>
      <c r="R39" s="1"/>
      <c r="S39" s="1"/>
      <c r="T39" s="1"/>
      <c r="U39" s="1"/>
      <c r="V39" s="1"/>
      <c r="W39" s="53"/>
      <c r="X39" s="53"/>
      <c r="Y39" s="53"/>
    </row>
    <row r="40" spans="1:34" s="25" customFormat="1" ht="16" customHeight="1" x14ac:dyDescent="0.35">
      <c r="A40" s="38"/>
      <c r="B40" s="217" t="s">
        <v>4</v>
      </c>
      <c r="C40" s="13">
        <f>SUM(C29:C39)</f>
        <v>0</v>
      </c>
      <c r="D40" s="13">
        <f>SUM(D29:D39)</f>
        <v>0</v>
      </c>
      <c r="E40" s="13">
        <f t="shared" ref="E40:L40" si="4">SUM(E29:E39)</f>
        <v>0</v>
      </c>
      <c r="F40" s="13">
        <f>SUM(F29:F39)</f>
        <v>0</v>
      </c>
      <c r="G40" s="13">
        <f t="shared" si="4"/>
        <v>0</v>
      </c>
      <c r="H40" s="13">
        <f t="shared" si="4"/>
        <v>0</v>
      </c>
      <c r="I40" s="13">
        <f t="shared" si="4"/>
        <v>0</v>
      </c>
      <c r="J40" s="13">
        <f t="shared" si="4"/>
        <v>0</v>
      </c>
      <c r="K40" s="13">
        <f t="shared" si="4"/>
        <v>0</v>
      </c>
      <c r="L40" s="13">
        <f t="shared" si="4"/>
        <v>0</v>
      </c>
      <c r="M40" s="14">
        <f>SUM(M29:M39)</f>
        <v>0</v>
      </c>
      <c r="O40" s="53"/>
      <c r="P40" s="1"/>
      <c r="Q40" s="1"/>
      <c r="R40" s="1"/>
      <c r="S40" s="1"/>
      <c r="T40" s="1"/>
      <c r="U40" s="1"/>
      <c r="V40" s="1"/>
      <c r="W40" s="53"/>
      <c r="X40" s="53"/>
      <c r="Y40" s="53"/>
    </row>
    <row r="41" spans="1:34" s="25" customFormat="1" ht="14.15" customHeight="1" x14ac:dyDescent="0.35">
      <c r="A41" s="39"/>
      <c r="B41" s="236" t="s">
        <v>99</v>
      </c>
      <c r="C41" s="22" t="str">
        <f>IF(C40=C12,"ok","Niet ok")</f>
        <v>ok</v>
      </c>
      <c r="D41" s="22" t="str">
        <f t="shared" ref="D41:L41" si="5">IF(D40=D12,"ok","Niet ok")</f>
        <v>ok</v>
      </c>
      <c r="E41" s="22" t="str">
        <f t="shared" si="5"/>
        <v>ok</v>
      </c>
      <c r="F41" s="22" t="str">
        <f t="shared" si="5"/>
        <v>ok</v>
      </c>
      <c r="G41" s="22" t="str">
        <f t="shared" si="5"/>
        <v>ok</v>
      </c>
      <c r="H41" s="22" t="str">
        <f t="shared" si="5"/>
        <v>ok</v>
      </c>
      <c r="I41" s="22" t="str">
        <f t="shared" si="5"/>
        <v>ok</v>
      </c>
      <c r="J41" s="22" t="str">
        <f t="shared" si="5"/>
        <v>ok</v>
      </c>
      <c r="K41" s="22" t="str">
        <f t="shared" si="5"/>
        <v>ok</v>
      </c>
      <c r="L41" s="22" t="str">
        <f t="shared" si="5"/>
        <v>ok</v>
      </c>
      <c r="M41" s="22"/>
      <c r="N41" s="53"/>
      <c r="O41" s="53"/>
      <c r="P41" s="1"/>
      <c r="Q41" s="1"/>
      <c r="R41" s="1"/>
      <c r="S41" s="1"/>
      <c r="T41" s="1"/>
      <c r="U41" s="1"/>
      <c r="V41" s="1"/>
      <c r="W41" s="53"/>
      <c r="X41" s="53"/>
      <c r="Y41" s="53"/>
      <c r="Z41" s="53"/>
      <c r="AA41" s="53"/>
      <c r="AB41" s="53"/>
      <c r="AC41" s="53"/>
      <c r="AD41" s="53"/>
      <c r="AE41" s="53"/>
      <c r="AF41" s="53"/>
      <c r="AG41" s="53"/>
      <c r="AH41" s="53"/>
    </row>
    <row r="42" spans="1:34" s="25" customFormat="1" ht="16" customHeight="1" x14ac:dyDescent="0.35">
      <c r="A42" s="38"/>
      <c r="B42" s="20" t="s">
        <v>86</v>
      </c>
      <c r="C42" s="15" t="str">
        <f>IF(C40&gt;0,(SUM(C29:C31)/SUM(C29:C39)),"0%")</f>
        <v>0%</v>
      </c>
      <c r="D42" s="15" t="str">
        <f t="shared" ref="D42:L42" si="6">IF(D40&gt;0,(SUM(D29:D31)/SUM(D29:D39)),"0%")</f>
        <v>0%</v>
      </c>
      <c r="E42" s="15" t="str">
        <f t="shared" si="6"/>
        <v>0%</v>
      </c>
      <c r="F42" s="15" t="str">
        <f t="shared" si="6"/>
        <v>0%</v>
      </c>
      <c r="G42" s="15" t="str">
        <f t="shared" si="6"/>
        <v>0%</v>
      </c>
      <c r="H42" s="15" t="str">
        <f t="shared" si="6"/>
        <v>0%</v>
      </c>
      <c r="I42" s="15" t="str">
        <f t="shared" si="6"/>
        <v>0%</v>
      </c>
      <c r="J42" s="15" t="str">
        <f t="shared" si="6"/>
        <v>0%</v>
      </c>
      <c r="K42" s="15" t="str">
        <f t="shared" si="6"/>
        <v>0%</v>
      </c>
      <c r="L42" s="15" t="str">
        <f t="shared" si="6"/>
        <v>0%</v>
      </c>
      <c r="M42" s="15" t="str">
        <f>IF(M40&gt;0,(SUM(M29:M31)/SUM(M29:M39)),"0%")</f>
        <v>0%</v>
      </c>
      <c r="O42" s="53"/>
      <c r="P42" s="1"/>
      <c r="Q42" s="1"/>
      <c r="R42" s="1"/>
      <c r="S42" s="1"/>
      <c r="T42" s="1"/>
      <c r="U42" s="1"/>
      <c r="V42" s="1"/>
      <c r="W42" s="53"/>
      <c r="X42" s="53"/>
      <c r="Y42" s="53"/>
    </row>
    <row r="43" spans="1:34" s="25" customFormat="1" ht="16" customHeight="1" x14ac:dyDescent="0.35">
      <c r="A43" s="38"/>
      <c r="B43" s="21" t="s">
        <v>85</v>
      </c>
      <c r="C43" s="16" t="str">
        <f>IF(C40&gt;0,(SUM(C32:C39)/SUM(C29:C39)),"0%")</f>
        <v>0%</v>
      </c>
      <c r="D43" s="16" t="str">
        <f t="shared" ref="D43:L43" si="7">IF(D40&gt;0,(SUM(D32:D39)/SUM(D29:D39)),"0%")</f>
        <v>0%</v>
      </c>
      <c r="E43" s="16" t="str">
        <f t="shared" si="7"/>
        <v>0%</v>
      </c>
      <c r="F43" s="16" t="str">
        <f t="shared" si="7"/>
        <v>0%</v>
      </c>
      <c r="G43" s="16" t="str">
        <f t="shared" si="7"/>
        <v>0%</v>
      </c>
      <c r="H43" s="16" t="str">
        <f t="shared" si="7"/>
        <v>0%</v>
      </c>
      <c r="I43" s="16" t="str">
        <f t="shared" si="7"/>
        <v>0%</v>
      </c>
      <c r="J43" s="16" t="str">
        <f t="shared" si="7"/>
        <v>0%</v>
      </c>
      <c r="K43" s="16" t="str">
        <f t="shared" si="7"/>
        <v>0%</v>
      </c>
      <c r="L43" s="16" t="str">
        <f t="shared" si="7"/>
        <v>0%</v>
      </c>
      <c r="M43" s="16" t="str">
        <f>IF(M40&gt;0,(SUM(M32:M39)/SUM(M29:M39)),"0%")</f>
        <v>0%</v>
      </c>
      <c r="O43" s="53"/>
      <c r="P43" s="1"/>
      <c r="Q43" s="1"/>
      <c r="R43" s="1"/>
      <c r="S43" s="1"/>
      <c r="T43" s="1"/>
      <c r="U43" s="1"/>
      <c r="V43" s="1"/>
      <c r="W43" s="53"/>
      <c r="X43" s="53"/>
      <c r="Y43" s="53"/>
    </row>
    <row r="44" spans="1:34" s="25" customFormat="1" ht="16" customHeight="1" x14ac:dyDescent="0.35">
      <c r="A44" s="38"/>
      <c r="B44" s="21" t="s">
        <v>84</v>
      </c>
      <c r="C44" s="17" t="str">
        <f>IF(C40&gt;0,SUM(C32:C39),"0")</f>
        <v>0</v>
      </c>
      <c r="D44" s="17" t="str">
        <f t="shared" ref="D44:M44" si="8">IF(D40&gt;0,SUM(D32:D39),"0")</f>
        <v>0</v>
      </c>
      <c r="E44" s="17" t="str">
        <f t="shared" si="8"/>
        <v>0</v>
      </c>
      <c r="F44" s="17" t="str">
        <f t="shared" si="8"/>
        <v>0</v>
      </c>
      <c r="G44" s="17" t="str">
        <f t="shared" si="8"/>
        <v>0</v>
      </c>
      <c r="H44" s="17" t="str">
        <f t="shared" si="8"/>
        <v>0</v>
      </c>
      <c r="I44" s="17" t="str">
        <f t="shared" si="8"/>
        <v>0</v>
      </c>
      <c r="J44" s="17" t="str">
        <f t="shared" si="8"/>
        <v>0</v>
      </c>
      <c r="K44" s="17" t="str">
        <f t="shared" si="8"/>
        <v>0</v>
      </c>
      <c r="L44" s="17" t="str">
        <f t="shared" si="8"/>
        <v>0</v>
      </c>
      <c r="M44" s="17" t="str">
        <f t="shared" si="8"/>
        <v>0</v>
      </c>
      <c r="O44" s="53"/>
      <c r="P44" s="1"/>
      <c r="Q44" s="1"/>
      <c r="R44" s="1"/>
      <c r="S44" s="1"/>
      <c r="T44" s="1"/>
      <c r="U44" s="1"/>
      <c r="V44" s="1"/>
      <c r="W44" s="53"/>
      <c r="X44" s="53"/>
      <c r="Y44" s="53"/>
    </row>
    <row r="45" spans="1:34" s="25" customFormat="1" ht="16" customHeight="1" x14ac:dyDescent="0.35">
      <c r="A45" s="26"/>
      <c r="B45" s="231" t="s">
        <v>247</v>
      </c>
      <c r="C45" s="426"/>
      <c r="D45" s="426"/>
      <c r="E45" s="426"/>
      <c r="F45" s="426"/>
      <c r="G45" s="426"/>
      <c r="H45" s="426"/>
      <c r="I45" s="426"/>
      <c r="J45" s="426"/>
      <c r="K45" s="426"/>
      <c r="L45" s="426"/>
      <c r="M45" s="426"/>
      <c r="O45" s="53"/>
      <c r="P45" s="53"/>
      <c r="Q45" s="53"/>
      <c r="R45" s="53"/>
      <c r="S45" s="53"/>
      <c r="T45" s="53"/>
      <c r="U45" s="53"/>
      <c r="V45" s="53"/>
      <c r="W45" s="53"/>
      <c r="X45" s="53"/>
      <c r="Y45" s="53"/>
    </row>
    <row r="46" spans="1:34" s="25" customFormat="1" ht="16" hidden="1" customHeight="1" x14ac:dyDescent="0.35">
      <c r="P46" s="53"/>
      <c r="Q46" s="53"/>
      <c r="R46" s="53"/>
      <c r="S46" s="53"/>
      <c r="T46" s="53"/>
      <c r="U46" s="53"/>
      <c r="V46" s="53"/>
      <c r="W46" s="53"/>
      <c r="X46" s="53"/>
      <c r="Y46" s="53"/>
    </row>
    <row r="47" spans="1:34" s="25" customFormat="1" ht="12.65" hidden="1" customHeight="1" x14ac:dyDescent="0.35">
      <c r="A47" s="39"/>
      <c r="B47" s="218"/>
      <c r="C47" s="219">
        <f>'1. Dashboard'!$D$6</f>
        <v>2021</v>
      </c>
      <c r="D47" s="220"/>
      <c r="O47" s="53"/>
      <c r="P47" s="53"/>
      <c r="Q47" s="53"/>
      <c r="R47" s="53"/>
      <c r="S47" s="53"/>
      <c r="T47" s="221"/>
      <c r="U47" s="53"/>
      <c r="V47" s="53"/>
      <c r="W47" s="53"/>
      <c r="X47" s="53"/>
      <c r="Y47" s="53"/>
    </row>
    <row r="48" spans="1:34" s="25" customFormat="1" ht="12.65" hidden="1" customHeight="1" x14ac:dyDescent="0.35">
      <c r="A48" s="39"/>
      <c r="B48" s="222" t="s">
        <v>173</v>
      </c>
      <c r="C48" s="223">
        <f t="shared" ref="C48:C62" si="9">INDEX($B$28:$M$44,MATCH($B48,$B$28:$B$44,0),MATCH(C$47,$B$28:$M$28,0))</f>
        <v>0</v>
      </c>
      <c r="D48" s="220"/>
      <c r="O48" s="53"/>
      <c r="P48" s="53"/>
      <c r="Q48" s="53"/>
      <c r="R48" s="53"/>
      <c r="S48" s="53"/>
      <c r="T48" s="221"/>
      <c r="U48" s="53"/>
      <c r="V48" s="53"/>
      <c r="W48" s="53"/>
      <c r="X48" s="53"/>
      <c r="Y48" s="53"/>
    </row>
    <row r="49" spans="1:25" s="25" customFormat="1" ht="12.65" hidden="1" customHeight="1" x14ac:dyDescent="0.35">
      <c r="A49" s="39"/>
      <c r="B49" s="222" t="s">
        <v>174</v>
      </c>
      <c r="C49" s="223">
        <f t="shared" si="9"/>
        <v>0</v>
      </c>
      <c r="D49" s="220"/>
      <c r="O49" s="53"/>
      <c r="P49" s="53"/>
      <c r="Q49" s="53"/>
      <c r="R49" s="53"/>
      <c r="S49" s="53"/>
      <c r="T49" s="221"/>
      <c r="U49" s="53"/>
      <c r="V49" s="53"/>
      <c r="W49" s="53"/>
      <c r="X49" s="53"/>
      <c r="Y49" s="53"/>
    </row>
    <row r="50" spans="1:25" s="25" customFormat="1" ht="12.65" hidden="1" customHeight="1" x14ac:dyDescent="0.35">
      <c r="A50" s="39"/>
      <c r="B50" s="222" t="s">
        <v>28</v>
      </c>
      <c r="C50" s="223">
        <f t="shared" si="9"/>
        <v>0</v>
      </c>
      <c r="D50" s="220"/>
      <c r="O50" s="53"/>
      <c r="P50" s="53"/>
      <c r="Q50" s="53"/>
      <c r="R50" s="53"/>
      <c r="S50" s="53"/>
      <c r="T50" s="221"/>
      <c r="U50" s="53"/>
      <c r="V50" s="53"/>
      <c r="W50" s="53"/>
      <c r="X50" s="53"/>
      <c r="Y50" s="53"/>
    </row>
    <row r="51" spans="1:25" s="25" customFormat="1" ht="12.65" hidden="1" customHeight="1" x14ac:dyDescent="0.35">
      <c r="A51" s="39"/>
      <c r="B51" s="330" t="s">
        <v>1</v>
      </c>
      <c r="C51" s="223">
        <f t="shared" si="9"/>
        <v>0</v>
      </c>
      <c r="D51" s="220"/>
      <c r="O51" s="53"/>
      <c r="P51" s="53"/>
      <c r="Q51" s="53"/>
      <c r="R51" s="53"/>
      <c r="S51" s="53"/>
      <c r="T51" s="221"/>
      <c r="U51" s="53"/>
      <c r="V51" s="53"/>
      <c r="W51" s="53"/>
      <c r="X51" s="53"/>
      <c r="Y51" s="53"/>
    </row>
    <row r="52" spans="1:25" s="25" customFormat="1" ht="12.65" hidden="1" customHeight="1" x14ac:dyDescent="0.35">
      <c r="A52" s="39"/>
      <c r="B52" s="222" t="s">
        <v>2</v>
      </c>
      <c r="C52" s="223">
        <f t="shared" si="9"/>
        <v>0</v>
      </c>
      <c r="D52" s="220"/>
      <c r="O52" s="53"/>
      <c r="P52" s="53"/>
      <c r="Q52" s="53"/>
      <c r="R52" s="53"/>
      <c r="S52" s="53"/>
      <c r="T52" s="221"/>
      <c r="U52" s="53"/>
      <c r="V52" s="53"/>
      <c r="W52" s="53"/>
      <c r="X52" s="53"/>
      <c r="Y52" s="53"/>
    </row>
    <row r="53" spans="1:25" s="25" customFormat="1" ht="12.65" hidden="1" customHeight="1" x14ac:dyDescent="0.35">
      <c r="A53" s="39"/>
      <c r="B53" s="222" t="s">
        <v>69</v>
      </c>
      <c r="C53" s="223">
        <f t="shared" si="9"/>
        <v>0</v>
      </c>
      <c r="D53" s="220"/>
      <c r="O53" s="53"/>
      <c r="P53" s="53"/>
      <c r="Q53" s="53"/>
      <c r="R53" s="53"/>
      <c r="S53" s="53"/>
      <c r="T53" s="221"/>
      <c r="U53" s="53"/>
      <c r="V53" s="53"/>
      <c r="W53" s="53"/>
      <c r="X53" s="53"/>
      <c r="Y53" s="53"/>
    </row>
    <row r="54" spans="1:25" s="25" customFormat="1" ht="12.65" hidden="1" customHeight="1" x14ac:dyDescent="0.35">
      <c r="A54" s="39"/>
      <c r="B54" s="222" t="s">
        <v>26</v>
      </c>
      <c r="C54" s="223">
        <f t="shared" si="9"/>
        <v>0</v>
      </c>
      <c r="D54" s="220"/>
      <c r="O54" s="53"/>
      <c r="P54" s="53"/>
      <c r="Q54" s="53"/>
      <c r="R54" s="53"/>
      <c r="S54" s="53"/>
      <c r="T54" s="221"/>
      <c r="U54" s="53"/>
      <c r="V54" s="53"/>
      <c r="W54" s="53"/>
      <c r="X54" s="53"/>
      <c r="Y54" s="53"/>
    </row>
    <row r="55" spans="1:25" s="25" customFormat="1" ht="12.65" hidden="1" customHeight="1" x14ac:dyDescent="0.35">
      <c r="A55" s="39"/>
      <c r="B55" s="222" t="s">
        <v>27</v>
      </c>
      <c r="C55" s="223">
        <f t="shared" si="9"/>
        <v>0</v>
      </c>
      <c r="D55" s="220"/>
      <c r="O55" s="53"/>
      <c r="P55" s="53"/>
      <c r="Q55" s="53"/>
      <c r="R55" s="53"/>
      <c r="S55" s="53"/>
      <c r="T55" s="221"/>
      <c r="U55" s="53"/>
      <c r="V55" s="53"/>
      <c r="W55" s="53"/>
      <c r="X55" s="53"/>
      <c r="Y55" s="53"/>
    </row>
    <row r="56" spans="1:25" s="25" customFormat="1" ht="12.65" hidden="1" customHeight="1" x14ac:dyDescent="0.35">
      <c r="A56" s="39"/>
      <c r="B56" s="222" t="s">
        <v>5</v>
      </c>
      <c r="C56" s="223">
        <f t="shared" si="9"/>
        <v>0</v>
      </c>
      <c r="D56" s="220"/>
      <c r="O56" s="53"/>
      <c r="P56" s="53"/>
      <c r="Q56" s="53"/>
      <c r="R56" s="53"/>
      <c r="S56" s="53"/>
      <c r="T56" s="221"/>
      <c r="U56" s="53"/>
      <c r="V56" s="53"/>
      <c r="W56" s="53"/>
      <c r="X56" s="53"/>
      <c r="Y56" s="53"/>
    </row>
    <row r="57" spans="1:25" s="25" customFormat="1" ht="12.65" hidden="1" customHeight="1" x14ac:dyDescent="0.35">
      <c r="A57" s="39"/>
      <c r="B57" s="222" t="s">
        <v>6</v>
      </c>
      <c r="C57" s="223">
        <f t="shared" si="9"/>
        <v>0</v>
      </c>
      <c r="D57" s="220"/>
      <c r="O57" s="53"/>
      <c r="P57" s="53"/>
      <c r="Q57" s="53"/>
      <c r="R57" s="53"/>
      <c r="S57" s="53"/>
      <c r="T57" s="221"/>
      <c r="U57" s="53"/>
      <c r="V57" s="53"/>
      <c r="W57" s="53"/>
      <c r="X57" s="53"/>
      <c r="Y57" s="53"/>
    </row>
    <row r="58" spans="1:25" s="25" customFormat="1" ht="12.65" hidden="1" customHeight="1" x14ac:dyDescent="0.35">
      <c r="A58" s="39"/>
      <c r="B58" s="222" t="s">
        <v>12</v>
      </c>
      <c r="C58" s="223">
        <f t="shared" si="9"/>
        <v>0</v>
      </c>
      <c r="D58" s="220"/>
      <c r="O58" s="53"/>
      <c r="P58" s="53"/>
      <c r="Q58" s="53"/>
      <c r="R58" s="53"/>
      <c r="S58" s="53"/>
      <c r="T58" s="221"/>
      <c r="U58" s="53"/>
      <c r="V58" s="53"/>
      <c r="W58" s="53"/>
      <c r="X58" s="53"/>
      <c r="Y58" s="53"/>
    </row>
    <row r="59" spans="1:25" s="25" customFormat="1" ht="12.65" hidden="1" customHeight="1" x14ac:dyDescent="0.35">
      <c r="A59" s="39"/>
      <c r="B59" s="217" t="s">
        <v>4</v>
      </c>
      <c r="C59" s="223">
        <f t="shared" si="9"/>
        <v>0</v>
      </c>
      <c r="D59" s="220"/>
      <c r="O59" s="53"/>
      <c r="P59" s="53"/>
      <c r="Q59" s="53"/>
      <c r="R59" s="53"/>
      <c r="S59" s="53"/>
      <c r="T59" s="221"/>
      <c r="U59" s="53"/>
      <c r="V59" s="53"/>
      <c r="W59" s="53"/>
      <c r="X59" s="53"/>
      <c r="Y59" s="53"/>
    </row>
    <row r="60" spans="1:25" s="25" customFormat="1" ht="12.65" hidden="1" customHeight="1" x14ac:dyDescent="0.35">
      <c r="A60" s="39"/>
      <c r="B60" s="224" t="s">
        <v>86</v>
      </c>
      <c r="C60" s="328" t="str">
        <f t="shared" si="9"/>
        <v>0%</v>
      </c>
      <c r="D60" s="220"/>
      <c r="O60" s="53"/>
      <c r="P60" s="53"/>
      <c r="Q60" s="53"/>
      <c r="R60" s="53"/>
      <c r="S60" s="53"/>
      <c r="T60" s="221"/>
      <c r="U60" s="53"/>
      <c r="V60" s="53"/>
      <c r="W60" s="53"/>
      <c r="X60" s="53"/>
      <c r="Y60" s="53"/>
    </row>
    <row r="61" spans="1:25" s="25" customFormat="1" ht="12.65" hidden="1" customHeight="1" x14ac:dyDescent="0.35">
      <c r="A61" s="39"/>
      <c r="B61" s="225" t="s">
        <v>85</v>
      </c>
      <c r="C61" s="328" t="str">
        <f t="shared" si="9"/>
        <v>0%</v>
      </c>
      <c r="D61" s="220"/>
      <c r="O61" s="53"/>
      <c r="P61" s="53"/>
      <c r="Q61" s="53"/>
      <c r="R61" s="53"/>
      <c r="S61" s="53"/>
      <c r="T61" s="221"/>
      <c r="U61" s="53"/>
      <c r="V61" s="53"/>
      <c r="W61" s="53"/>
      <c r="X61" s="53"/>
      <c r="Y61" s="53"/>
    </row>
    <row r="62" spans="1:25" s="25" customFormat="1" ht="12.65" hidden="1" customHeight="1" x14ac:dyDescent="0.35">
      <c r="A62" s="39"/>
      <c r="B62" s="225" t="s">
        <v>84</v>
      </c>
      <c r="C62" s="223" t="str">
        <f t="shared" si="9"/>
        <v>0</v>
      </c>
      <c r="D62" s="220"/>
      <c r="O62" s="53"/>
      <c r="P62" s="53"/>
      <c r="Q62" s="53"/>
      <c r="R62" s="53"/>
      <c r="S62" s="53"/>
      <c r="T62" s="221"/>
      <c r="U62" s="53"/>
      <c r="V62" s="53"/>
      <c r="W62" s="53"/>
      <c r="X62" s="53"/>
      <c r="Y62" s="53"/>
    </row>
    <row r="63" spans="1:25" s="25" customFormat="1" ht="12" customHeight="1" x14ac:dyDescent="0.35">
      <c r="A63" s="39"/>
      <c r="B63" s="220"/>
      <c r="C63" s="220"/>
      <c r="D63" s="220"/>
      <c r="O63" s="53"/>
      <c r="P63" s="53"/>
      <c r="Q63" s="53"/>
      <c r="R63" s="53"/>
      <c r="S63" s="53"/>
      <c r="T63" s="221"/>
      <c r="U63" s="53"/>
      <c r="V63" s="53"/>
      <c r="W63" s="53"/>
      <c r="X63" s="53"/>
      <c r="Y63" s="53"/>
    </row>
    <row r="64" spans="1:25" s="25" customFormat="1" ht="14.5" customHeight="1" x14ac:dyDescent="0.35">
      <c r="A64" s="226"/>
      <c r="B64" s="555" t="s">
        <v>277</v>
      </c>
      <c r="C64" s="552"/>
      <c r="D64" s="552"/>
      <c r="E64" s="552"/>
      <c r="F64" s="552"/>
      <c r="G64" s="552"/>
      <c r="H64" s="552"/>
      <c r="I64" s="552"/>
      <c r="J64" s="552"/>
      <c r="K64" s="552"/>
      <c r="L64" s="552"/>
      <c r="N64" s="227"/>
      <c r="S64" s="26"/>
      <c r="W64" s="53"/>
      <c r="X64" s="53"/>
      <c r="Y64" s="53"/>
    </row>
    <row r="65" spans="1:25" s="25" customFormat="1" ht="8.15" customHeight="1" x14ac:dyDescent="0.35">
      <c r="A65" s="203"/>
      <c r="B65" s="204"/>
      <c r="C65" s="204"/>
      <c r="D65" s="204"/>
      <c r="E65" s="204"/>
      <c r="F65" s="204"/>
      <c r="G65" s="204"/>
      <c r="H65" s="204"/>
      <c r="I65" s="204"/>
      <c r="J65" s="204"/>
      <c r="K65" s="204"/>
      <c r="L65" s="204"/>
      <c r="N65" s="227"/>
      <c r="S65" s="26"/>
      <c r="W65" s="53"/>
      <c r="X65" s="53"/>
      <c r="Y65" s="53"/>
    </row>
    <row r="66" spans="1:25" s="25" customFormat="1" ht="14.5" customHeight="1" x14ac:dyDescent="0.35">
      <c r="A66" s="226"/>
      <c r="B66" s="228"/>
      <c r="C66" s="229">
        <v>2021</v>
      </c>
      <c r="D66" s="229">
        <v>2022</v>
      </c>
      <c r="E66" s="229">
        <v>2023</v>
      </c>
      <c r="F66" s="229">
        <v>2024</v>
      </c>
      <c r="G66" s="229">
        <v>2025</v>
      </c>
      <c r="H66" s="229">
        <v>2026</v>
      </c>
      <c r="I66" s="229">
        <v>2027</v>
      </c>
      <c r="J66" s="229">
        <v>2028</v>
      </c>
      <c r="K66" s="229">
        <v>2029</v>
      </c>
      <c r="L66" s="229">
        <v>2030</v>
      </c>
      <c r="N66" s="210" t="s">
        <v>71</v>
      </c>
      <c r="S66" s="26"/>
      <c r="W66" s="53"/>
      <c r="X66" s="53"/>
      <c r="Y66" s="53"/>
    </row>
    <row r="67" spans="1:25" s="25" customFormat="1" ht="14.5" customHeight="1" x14ac:dyDescent="0.35">
      <c r="A67" s="226"/>
      <c r="B67" s="230" t="s">
        <v>7</v>
      </c>
      <c r="C67" s="4"/>
      <c r="D67" s="4"/>
      <c r="E67" s="4"/>
      <c r="F67" s="4"/>
      <c r="G67" s="4"/>
      <c r="H67" s="4"/>
      <c r="I67" s="4"/>
      <c r="J67" s="4"/>
      <c r="K67" s="4"/>
      <c r="L67" s="4"/>
      <c r="N67" s="5">
        <v>1</v>
      </c>
      <c r="O67" s="2"/>
      <c r="P67" s="2"/>
      <c r="Q67" s="2"/>
      <c r="R67" s="2"/>
      <c r="S67" s="3"/>
      <c r="T67" s="2"/>
      <c r="U67" s="2"/>
      <c r="V67" s="2"/>
      <c r="W67" s="53"/>
      <c r="X67" s="53"/>
      <c r="Y67" s="53"/>
    </row>
    <row r="68" spans="1:25" ht="14.15" customHeight="1" x14ac:dyDescent="0.35">
      <c r="B68" s="230" t="s">
        <v>94</v>
      </c>
      <c r="C68" s="4"/>
      <c r="D68" s="4"/>
      <c r="E68" s="4"/>
      <c r="F68" s="4"/>
      <c r="G68" s="4"/>
      <c r="H68" s="4"/>
      <c r="I68" s="4"/>
      <c r="J68" s="4"/>
      <c r="K68" s="4"/>
      <c r="L68" s="4"/>
      <c r="N68" s="5">
        <v>2</v>
      </c>
      <c r="O68" s="1"/>
      <c r="P68" s="1"/>
      <c r="Q68" s="1"/>
      <c r="R68" s="1"/>
      <c r="S68" s="1"/>
      <c r="T68" s="1"/>
      <c r="U68" s="1"/>
      <c r="V68" s="1"/>
    </row>
    <row r="69" spans="1:25" ht="14.15" customHeight="1" x14ac:dyDescent="0.35">
      <c r="B69" s="230" t="s">
        <v>38</v>
      </c>
      <c r="C69" s="4"/>
      <c r="D69" s="4"/>
      <c r="E69" s="4"/>
      <c r="F69" s="4"/>
      <c r="G69" s="4"/>
      <c r="H69" s="4"/>
      <c r="I69" s="4"/>
      <c r="J69" s="4"/>
      <c r="K69" s="4"/>
      <c r="L69" s="4"/>
      <c r="N69" s="5">
        <v>3</v>
      </c>
      <c r="O69" s="1"/>
      <c r="P69" s="1"/>
      <c r="Q69" s="1"/>
      <c r="R69" s="1"/>
      <c r="S69" s="1"/>
      <c r="T69" s="1"/>
      <c r="U69" s="1"/>
      <c r="V69" s="1"/>
    </row>
    <row r="70" spans="1:25" ht="14.15" customHeight="1" x14ac:dyDescent="0.35">
      <c r="B70" s="11" t="s">
        <v>74</v>
      </c>
      <c r="C70" s="10">
        <f>(C29+C31+C30)-SUM(C67:C69)</f>
        <v>0</v>
      </c>
      <c r="D70" s="10">
        <f t="shared" ref="D70:L70" si="10">(D29+D31+D30)-SUM(D67:D69)</f>
        <v>0</v>
      </c>
      <c r="E70" s="10">
        <f>(E29+E31+E30)-SUM(E67:E69)</f>
        <v>0</v>
      </c>
      <c r="F70" s="10">
        <f t="shared" si="10"/>
        <v>0</v>
      </c>
      <c r="G70" s="10">
        <f t="shared" si="10"/>
        <v>0</v>
      </c>
      <c r="H70" s="10">
        <f t="shared" si="10"/>
        <v>0</v>
      </c>
      <c r="I70" s="10">
        <f t="shared" si="10"/>
        <v>0</v>
      </c>
      <c r="J70" s="10">
        <f t="shared" si="10"/>
        <v>0</v>
      </c>
      <c r="K70" s="10">
        <f t="shared" si="10"/>
        <v>0</v>
      </c>
      <c r="L70" s="10">
        <f t="shared" si="10"/>
        <v>0</v>
      </c>
      <c r="N70" s="5">
        <v>4</v>
      </c>
      <c r="O70" s="1"/>
      <c r="P70" s="1"/>
      <c r="Q70" s="1"/>
      <c r="R70" s="1"/>
      <c r="S70" s="1"/>
      <c r="T70" s="1"/>
      <c r="U70" s="1"/>
      <c r="V70" s="1"/>
    </row>
    <row r="71" spans="1:25" ht="15.5" x14ac:dyDescent="0.35">
      <c r="A71" s="38"/>
      <c r="B71" s="217" t="s">
        <v>4</v>
      </c>
      <c r="C71" s="7">
        <f>SUM(C67:C70)</f>
        <v>0</v>
      </c>
      <c r="D71" s="7">
        <f>SUM(D67:D70)</f>
        <v>0</v>
      </c>
      <c r="E71" s="7">
        <f>SUM(E67:E70)</f>
        <v>0</v>
      </c>
      <c r="F71" s="7">
        <f>SUM(F67:F70)</f>
        <v>0</v>
      </c>
      <c r="G71" s="7">
        <f t="shared" ref="G71:L71" si="11">SUM(G67:G70)</f>
        <v>0</v>
      </c>
      <c r="H71" s="7">
        <f t="shared" si="11"/>
        <v>0</v>
      </c>
      <c r="I71" s="7">
        <f t="shared" si="11"/>
        <v>0</v>
      </c>
      <c r="J71" s="7">
        <f t="shared" si="11"/>
        <v>0</v>
      </c>
      <c r="K71" s="7">
        <f t="shared" si="11"/>
        <v>0</v>
      </c>
      <c r="L71" s="7">
        <f t="shared" si="11"/>
        <v>0</v>
      </c>
      <c r="N71" s="1"/>
      <c r="O71" s="1"/>
      <c r="P71" s="1"/>
      <c r="Q71" s="1"/>
      <c r="R71" s="1"/>
      <c r="S71" s="1"/>
      <c r="T71" s="1"/>
      <c r="U71" s="1"/>
      <c r="V71" s="1"/>
    </row>
    <row r="72" spans="1:25" hidden="1" x14ac:dyDescent="0.35">
      <c r="B72" s="231"/>
      <c r="C72" s="210"/>
      <c r="D72" s="210"/>
    </row>
    <row r="73" spans="1:25" hidden="1" x14ac:dyDescent="0.35">
      <c r="B73" s="230"/>
      <c r="C73" s="232">
        <f>'1. Dashboard'!$D$6</f>
        <v>2021</v>
      </c>
      <c r="D73" s="210"/>
    </row>
    <row r="74" spans="1:25" hidden="1" x14ac:dyDescent="0.35">
      <c r="B74" s="230" t="s">
        <v>7</v>
      </c>
      <c r="C74" s="223">
        <f>INDEX($B$66:$L$71,MATCH($B74,$B$66:$B$71,0),MATCH(C$73,$B$66:$L$66,0))</f>
        <v>0</v>
      </c>
      <c r="D74" s="210"/>
    </row>
    <row r="75" spans="1:25" hidden="1" x14ac:dyDescent="0.35">
      <c r="B75" s="230" t="s">
        <v>94</v>
      </c>
      <c r="C75" s="223">
        <f>INDEX($B$66:$L$71,MATCH($B75,$B$66:$B$71,0),MATCH(C$73,$B$66:$L$66,0))</f>
        <v>0</v>
      </c>
      <c r="D75" s="210"/>
    </row>
    <row r="76" spans="1:25" hidden="1" x14ac:dyDescent="0.35">
      <c r="B76" s="230" t="s">
        <v>38</v>
      </c>
      <c r="C76" s="223">
        <f>INDEX($B$66:$L$71,MATCH($B76,$B$66:$B$71,0),MATCH(C$73,$B$66:$L$66,0))</f>
        <v>0</v>
      </c>
      <c r="D76" s="210"/>
    </row>
    <row r="77" spans="1:25" hidden="1" x14ac:dyDescent="0.35">
      <c r="B77" s="11" t="s">
        <v>74</v>
      </c>
      <c r="C77" s="233">
        <f>INDEX($B$66:$L$71,MATCH($B77,$B$66:$B$71,0),MATCH(C$73,$B$66:$L$66,0))</f>
        <v>0</v>
      </c>
      <c r="D77" s="210"/>
    </row>
    <row r="78" spans="1:25" hidden="1" x14ac:dyDescent="0.35">
      <c r="B78" s="217" t="s">
        <v>4</v>
      </c>
      <c r="C78" s="233">
        <f>INDEX($B$66:$L$71,MATCH($B78,$B$66:$B$71,0),MATCH(C$73,$B$66:$L$66,0))</f>
        <v>0</v>
      </c>
      <c r="D78" s="210"/>
    </row>
    <row r="79" spans="1:25" x14ac:dyDescent="0.35">
      <c r="A79" s="53"/>
      <c r="B79" s="325"/>
      <c r="C79" s="326"/>
      <c r="D79" s="210"/>
    </row>
    <row r="80" spans="1:25" ht="15.5" x14ac:dyDescent="0.35">
      <c r="A80" s="53"/>
      <c r="B80" s="552" t="s">
        <v>170</v>
      </c>
      <c r="C80" s="552"/>
      <c r="D80" s="552"/>
      <c r="E80" s="552"/>
      <c r="F80" s="552"/>
      <c r="G80" s="552"/>
      <c r="H80" s="552"/>
      <c r="I80" s="552"/>
      <c r="J80" s="552"/>
      <c r="K80" s="552"/>
      <c r="L80" s="552"/>
    </row>
    <row r="81" spans="1:34" ht="7.5" customHeight="1" x14ac:dyDescent="0.35">
      <c r="A81" s="53"/>
    </row>
    <row r="82" spans="1:34" hidden="1" x14ac:dyDescent="0.35">
      <c r="A82" s="53"/>
      <c r="C82" s="161" t="str">
        <f>C83&amp;"
n="&amp;C88</f>
        <v>2021
n=0</v>
      </c>
      <c r="D82" s="161" t="str">
        <f t="shared" ref="D82:L82" si="12">D83&amp;"
n="&amp;D88</f>
        <v>2022
n=0</v>
      </c>
      <c r="E82" s="161" t="str">
        <f t="shared" si="12"/>
        <v>2023
n=0</v>
      </c>
      <c r="F82" s="161" t="str">
        <f t="shared" si="12"/>
        <v>2024
n=0</v>
      </c>
      <c r="G82" s="161" t="str">
        <f t="shared" si="12"/>
        <v>2025
n=0</v>
      </c>
      <c r="H82" s="161" t="str">
        <f t="shared" si="12"/>
        <v>2026
n=0</v>
      </c>
      <c r="I82" s="161" t="str">
        <f t="shared" si="12"/>
        <v>2027
n=0</v>
      </c>
      <c r="J82" s="161" t="str">
        <f t="shared" si="12"/>
        <v>2028
n=0</v>
      </c>
      <c r="K82" s="161" t="str">
        <f t="shared" si="12"/>
        <v>2029
n=0</v>
      </c>
      <c r="L82" s="161" t="str">
        <f t="shared" si="12"/>
        <v>2030
n=0</v>
      </c>
    </row>
    <row r="83" spans="1:34" ht="15.5" x14ac:dyDescent="0.35">
      <c r="B83" s="228"/>
      <c r="C83" s="229">
        <v>2021</v>
      </c>
      <c r="D83" s="229">
        <v>2022</v>
      </c>
      <c r="E83" s="229">
        <v>2023</v>
      </c>
      <c r="F83" s="229">
        <v>2024</v>
      </c>
      <c r="G83" s="229">
        <v>2025</v>
      </c>
      <c r="H83" s="229">
        <v>2026</v>
      </c>
      <c r="I83" s="229">
        <v>2027</v>
      </c>
      <c r="J83" s="229">
        <v>2028</v>
      </c>
      <c r="K83" s="229">
        <v>2029</v>
      </c>
      <c r="L83" s="229">
        <v>2030</v>
      </c>
      <c r="N83" s="210" t="s">
        <v>71</v>
      </c>
    </row>
    <row r="84" spans="1:34" x14ac:dyDescent="0.35">
      <c r="B84" s="230" t="s">
        <v>357</v>
      </c>
      <c r="C84" s="4"/>
      <c r="D84" s="4"/>
      <c r="E84" s="4"/>
      <c r="F84" s="4"/>
      <c r="G84" s="4"/>
      <c r="H84" s="4"/>
      <c r="I84" s="4"/>
      <c r="J84" s="4"/>
      <c r="K84" s="4"/>
      <c r="L84" s="4"/>
      <c r="N84" s="5">
        <v>1</v>
      </c>
      <c r="O84" s="1"/>
      <c r="P84" s="1"/>
      <c r="Q84" s="1"/>
      <c r="R84" s="1"/>
      <c r="S84" s="1"/>
      <c r="T84" s="1"/>
      <c r="U84" s="1"/>
      <c r="V84" s="1"/>
    </row>
    <row r="85" spans="1:34" x14ac:dyDescent="0.35">
      <c r="B85" s="230" t="s">
        <v>176</v>
      </c>
      <c r="C85" s="4"/>
      <c r="D85" s="4"/>
      <c r="E85" s="4"/>
      <c r="F85" s="4"/>
      <c r="G85" s="4"/>
      <c r="H85" s="4"/>
      <c r="I85" s="4"/>
      <c r="J85" s="4"/>
      <c r="K85" s="4"/>
      <c r="L85" s="4"/>
      <c r="N85" s="5">
        <v>2</v>
      </c>
      <c r="O85" s="1"/>
      <c r="P85" s="1"/>
      <c r="Q85" s="1"/>
      <c r="R85" s="1"/>
      <c r="S85" s="1"/>
      <c r="T85" s="1"/>
      <c r="U85" s="1"/>
      <c r="V85" s="1"/>
    </row>
    <row r="86" spans="1:34" x14ac:dyDescent="0.35">
      <c r="B86" s="230" t="s">
        <v>162</v>
      </c>
      <c r="C86" s="4"/>
      <c r="D86" s="4"/>
      <c r="E86" s="4"/>
      <c r="F86" s="4"/>
      <c r="G86" s="4"/>
      <c r="H86" s="4"/>
      <c r="I86" s="4"/>
      <c r="J86" s="4"/>
      <c r="K86" s="4"/>
      <c r="L86" s="4"/>
      <c r="N86" s="5">
        <v>3</v>
      </c>
      <c r="O86" s="1"/>
      <c r="P86" s="1"/>
      <c r="Q86" s="1"/>
      <c r="R86" s="1"/>
      <c r="S86" s="1"/>
      <c r="T86" s="1"/>
      <c r="U86" s="1"/>
      <c r="V86" s="1"/>
    </row>
    <row r="87" spans="1:34" x14ac:dyDescent="0.35">
      <c r="B87" s="230" t="s">
        <v>169</v>
      </c>
      <c r="C87" s="4"/>
      <c r="D87" s="4"/>
      <c r="E87" s="4"/>
      <c r="F87" s="4"/>
      <c r="G87" s="4"/>
      <c r="H87" s="4"/>
      <c r="I87" s="4"/>
      <c r="J87" s="4"/>
      <c r="K87" s="4"/>
      <c r="L87" s="4"/>
      <c r="N87" s="5">
        <v>4</v>
      </c>
      <c r="O87" s="1"/>
      <c r="P87" s="1"/>
      <c r="Q87" s="1"/>
      <c r="R87" s="1"/>
      <c r="S87" s="1"/>
      <c r="T87" s="1"/>
      <c r="U87" s="1"/>
      <c r="V87" s="1"/>
    </row>
    <row r="88" spans="1:34" x14ac:dyDescent="0.35">
      <c r="B88" s="217" t="s">
        <v>4</v>
      </c>
      <c r="C88" s="7">
        <f t="shared" ref="C88:L88" si="13">SUM(C84:C87)</f>
        <v>0</v>
      </c>
      <c r="D88" s="7">
        <f t="shared" si="13"/>
        <v>0</v>
      </c>
      <c r="E88" s="7">
        <f t="shared" si="13"/>
        <v>0</v>
      </c>
      <c r="F88" s="7">
        <f t="shared" si="13"/>
        <v>0</v>
      </c>
      <c r="G88" s="7">
        <f t="shared" si="13"/>
        <v>0</v>
      </c>
      <c r="H88" s="7">
        <f t="shared" si="13"/>
        <v>0</v>
      </c>
      <c r="I88" s="7">
        <f t="shared" si="13"/>
        <v>0</v>
      </c>
      <c r="J88" s="7">
        <f t="shared" si="13"/>
        <v>0</v>
      </c>
      <c r="K88" s="7">
        <f t="shared" si="13"/>
        <v>0</v>
      </c>
      <c r="L88" s="7">
        <f t="shared" si="13"/>
        <v>0</v>
      </c>
      <c r="N88" s="1"/>
      <c r="O88" s="1"/>
      <c r="P88" s="1"/>
      <c r="Q88" s="1"/>
      <c r="R88" s="1"/>
      <c r="S88" s="1"/>
      <c r="T88" s="1"/>
      <c r="U88" s="1"/>
      <c r="V88" s="1"/>
    </row>
    <row r="89" spans="1:34" s="25" customFormat="1" ht="14.15" customHeight="1" x14ac:dyDescent="0.35">
      <c r="A89" s="39"/>
      <c r="B89" s="236" t="s">
        <v>99</v>
      </c>
      <c r="C89" s="22" t="str">
        <f t="shared" ref="C89:D89" si="14">IF(C88=C12,"ok","Niet ok")</f>
        <v>ok</v>
      </c>
      <c r="D89" s="22" t="str">
        <f t="shared" si="14"/>
        <v>ok</v>
      </c>
      <c r="E89" s="22" t="str">
        <f>IF(E88=E12,"ok","Niet ok")</f>
        <v>ok</v>
      </c>
      <c r="F89" s="22" t="str">
        <f t="shared" ref="F89:L89" si="15">IF(F88=F12,"ok","Niet ok")</f>
        <v>ok</v>
      </c>
      <c r="G89" s="22" t="str">
        <f t="shared" si="15"/>
        <v>ok</v>
      </c>
      <c r="H89" s="22" t="str">
        <f t="shared" si="15"/>
        <v>ok</v>
      </c>
      <c r="I89" s="22" t="str">
        <f t="shared" si="15"/>
        <v>ok</v>
      </c>
      <c r="J89" s="22" t="str">
        <f t="shared" si="15"/>
        <v>ok</v>
      </c>
      <c r="K89" s="22" t="str">
        <f t="shared" si="15"/>
        <v>ok</v>
      </c>
      <c r="L89" s="22" t="str">
        <f t="shared" si="15"/>
        <v>ok</v>
      </c>
      <c r="M89" s="53"/>
      <c r="N89" s="1"/>
      <c r="O89" s="1"/>
      <c r="P89" s="1"/>
      <c r="Q89" s="1"/>
      <c r="R89" s="1"/>
      <c r="S89" s="1"/>
      <c r="T89" s="1"/>
      <c r="U89" s="1"/>
      <c r="V89" s="1"/>
      <c r="W89" s="53"/>
      <c r="X89" s="53"/>
      <c r="Y89" s="53"/>
      <c r="Z89" s="53"/>
      <c r="AA89" s="53"/>
      <c r="AB89" s="53"/>
      <c r="AC89" s="53"/>
      <c r="AD89" s="53"/>
      <c r="AE89" s="53"/>
      <c r="AF89" s="53"/>
      <c r="AG89" s="53"/>
      <c r="AH89" s="53"/>
    </row>
    <row r="90" spans="1:34" s="25" customFormat="1" ht="14.15" customHeight="1" x14ac:dyDescent="0.35">
      <c r="A90" s="39"/>
      <c r="B90" s="231" t="s">
        <v>247</v>
      </c>
      <c r="C90" s="24"/>
      <c r="D90" s="24"/>
      <c r="E90" s="24"/>
      <c r="F90" s="24"/>
      <c r="G90" s="24"/>
      <c r="H90" s="24"/>
      <c r="I90" s="24"/>
      <c r="J90" s="24"/>
      <c r="K90" s="24"/>
      <c r="L90" s="24"/>
      <c r="M90" s="53"/>
      <c r="N90" s="53"/>
      <c r="O90" s="53"/>
      <c r="P90" s="53"/>
      <c r="Q90" s="53"/>
      <c r="R90" s="53"/>
      <c r="S90" s="53"/>
      <c r="T90" s="53"/>
      <c r="U90" s="53"/>
      <c r="V90" s="53"/>
      <c r="W90" s="53"/>
      <c r="X90" s="53"/>
      <c r="Y90" s="53"/>
      <c r="Z90" s="53"/>
      <c r="AA90" s="53"/>
      <c r="AB90" s="53"/>
      <c r="AC90" s="53"/>
      <c r="AD90" s="53"/>
      <c r="AE90" s="53"/>
      <c r="AF90" s="53"/>
      <c r="AG90" s="53"/>
      <c r="AH90" s="53"/>
    </row>
    <row r="91" spans="1:34" x14ac:dyDescent="0.35">
      <c r="B91" s="325"/>
      <c r="C91" s="327"/>
      <c r="D91" s="327"/>
      <c r="E91" s="327"/>
      <c r="F91" s="327"/>
      <c r="G91" s="327"/>
      <c r="H91" s="327"/>
      <c r="I91" s="327"/>
      <c r="J91" s="327"/>
      <c r="K91" s="327"/>
      <c r="L91" s="327"/>
    </row>
    <row r="92" spans="1:34" s="25" customFormat="1" ht="17.5" customHeight="1" x14ac:dyDescent="0.35">
      <c r="A92" s="202"/>
      <c r="B92" s="551" t="s">
        <v>248</v>
      </c>
      <c r="C92" s="551"/>
      <c r="D92" s="551"/>
      <c r="E92" s="551"/>
      <c r="F92" s="551"/>
      <c r="G92" s="551"/>
      <c r="H92" s="551"/>
      <c r="I92" s="551"/>
      <c r="J92" s="551"/>
      <c r="K92" s="551"/>
      <c r="L92" s="551"/>
      <c r="M92" s="53"/>
      <c r="O92" s="53"/>
      <c r="P92" s="53"/>
      <c r="Q92" s="53"/>
      <c r="R92" s="53"/>
      <c r="S92" s="53"/>
      <c r="T92" s="53"/>
      <c r="U92" s="53"/>
      <c r="V92" s="53"/>
      <c r="W92" s="53"/>
    </row>
    <row r="93" spans="1:34" s="25" customFormat="1" ht="10.5" customHeight="1" x14ac:dyDescent="0.35">
      <c r="A93" s="202"/>
      <c r="B93" s="202"/>
      <c r="C93" s="202"/>
      <c r="D93" s="202"/>
      <c r="E93" s="202"/>
      <c r="F93" s="202"/>
      <c r="G93" s="202"/>
      <c r="H93" s="202"/>
      <c r="I93" s="202"/>
      <c r="J93" s="202"/>
      <c r="K93" s="202"/>
      <c r="L93" s="202"/>
      <c r="M93" s="202"/>
      <c r="O93" s="53"/>
      <c r="P93" s="53"/>
      <c r="Q93" s="53"/>
      <c r="R93" s="53"/>
      <c r="S93" s="53"/>
      <c r="T93" s="53"/>
      <c r="U93" s="53"/>
      <c r="V93" s="53"/>
      <c r="W93" s="53"/>
    </row>
    <row r="94" spans="1:34" s="25" customFormat="1" ht="14.5" customHeight="1" x14ac:dyDescent="0.35">
      <c r="A94" s="202"/>
      <c r="B94" s="552" t="s">
        <v>272</v>
      </c>
      <c r="C94" s="552"/>
      <c r="D94" s="552"/>
      <c r="E94" s="552"/>
      <c r="F94" s="552"/>
      <c r="G94" s="552"/>
      <c r="H94" s="552"/>
      <c r="I94" s="552"/>
      <c r="J94" s="552"/>
      <c r="K94" s="552"/>
      <c r="L94" s="552"/>
      <c r="M94" s="324"/>
      <c r="O94" s="53"/>
      <c r="P94" s="53"/>
      <c r="Q94" s="53"/>
      <c r="R94" s="53"/>
      <c r="S94" s="53"/>
      <c r="T94" s="53"/>
      <c r="U94" s="53"/>
      <c r="V94" s="53"/>
      <c r="W94" s="53"/>
    </row>
    <row r="95" spans="1:34" s="39" customFormat="1" ht="10.5" customHeight="1" x14ac:dyDescent="0.35">
      <c r="A95" s="201"/>
      <c r="B95" s="201"/>
      <c r="C95" s="201"/>
      <c r="D95" s="201"/>
      <c r="E95" s="201"/>
      <c r="F95" s="201"/>
      <c r="G95" s="201"/>
      <c r="H95" s="201"/>
      <c r="I95" s="201"/>
      <c r="J95" s="201"/>
      <c r="K95" s="201"/>
      <c r="L95" s="201"/>
      <c r="O95" s="64"/>
      <c r="P95" s="64"/>
      <c r="Q95" s="64"/>
      <c r="R95" s="64"/>
      <c r="S95" s="64"/>
      <c r="T95" s="64"/>
      <c r="U95" s="64"/>
      <c r="V95" s="64"/>
      <c r="W95" s="64"/>
    </row>
    <row r="96" spans="1:34" s="25" customFormat="1" ht="13" hidden="1" customHeight="1" x14ac:dyDescent="0.35">
      <c r="A96" s="201"/>
      <c r="B96" s="202"/>
      <c r="C96" s="333" t="str">
        <f>C97&amp;"
n="&amp;C102</f>
        <v>2021
n=0</v>
      </c>
      <c r="D96" s="333" t="str">
        <f t="shared" ref="D96:L96" si="16">D97&amp;"
n="&amp;D102</f>
        <v>2022
n=0</v>
      </c>
      <c r="E96" s="333" t="str">
        <f t="shared" si="16"/>
        <v>2023
n=0</v>
      </c>
      <c r="F96" s="333" t="str">
        <f t="shared" si="16"/>
        <v>2024
n=0</v>
      </c>
      <c r="G96" s="333" t="str">
        <f t="shared" si="16"/>
        <v>2025
n=0</v>
      </c>
      <c r="H96" s="333" t="str">
        <f t="shared" si="16"/>
        <v>2026
n=0</v>
      </c>
      <c r="I96" s="333" t="str">
        <f t="shared" si="16"/>
        <v>2027
n=0</v>
      </c>
      <c r="J96" s="333" t="str">
        <f t="shared" si="16"/>
        <v>2028
n=0</v>
      </c>
      <c r="K96" s="333" t="str">
        <f t="shared" si="16"/>
        <v>2029
n=0</v>
      </c>
      <c r="L96" s="333" t="str">
        <f t="shared" si="16"/>
        <v>2030
n=0</v>
      </c>
      <c r="O96" s="53"/>
      <c r="P96" s="53"/>
      <c r="Q96" s="53"/>
      <c r="R96" s="53"/>
      <c r="S96" s="53"/>
      <c r="T96" s="53"/>
      <c r="U96" s="53"/>
      <c r="V96" s="53"/>
      <c r="W96" s="53"/>
    </row>
    <row r="97" spans="1:34" s="25" customFormat="1" ht="17.5" customHeight="1" x14ac:dyDescent="0.35">
      <c r="A97" s="201"/>
      <c r="B97" s="212"/>
      <c r="C97" s="213">
        <v>2021</v>
      </c>
      <c r="D97" s="214">
        <v>2022</v>
      </c>
      <c r="E97" s="214">
        <v>2023</v>
      </c>
      <c r="F97" s="214">
        <v>2024</v>
      </c>
      <c r="G97" s="214">
        <v>2025</v>
      </c>
      <c r="H97" s="214">
        <v>2026</v>
      </c>
      <c r="I97" s="214">
        <v>2027</v>
      </c>
      <c r="J97" s="214">
        <v>2028</v>
      </c>
      <c r="K97" s="214">
        <v>2029</v>
      </c>
      <c r="L97" s="214">
        <v>2030</v>
      </c>
      <c r="N97" s="210" t="s">
        <v>71</v>
      </c>
      <c r="O97" s="53"/>
      <c r="P97" s="53"/>
      <c r="Q97" s="53"/>
      <c r="R97" s="53"/>
      <c r="S97" s="53"/>
      <c r="T97" s="53"/>
      <c r="U97" s="53"/>
      <c r="V97" s="53"/>
      <c r="W97" s="53"/>
    </row>
    <row r="98" spans="1:34" s="25" customFormat="1" ht="15" customHeight="1" x14ac:dyDescent="0.35">
      <c r="A98" s="201"/>
      <c r="B98" s="216" t="s">
        <v>166</v>
      </c>
      <c r="C98" s="4"/>
      <c r="D98" s="4"/>
      <c r="E98" s="4"/>
      <c r="F98" s="4"/>
      <c r="G98" s="4"/>
      <c r="H98" s="4"/>
      <c r="I98" s="4"/>
      <c r="J98" s="4"/>
      <c r="K98" s="4"/>
      <c r="L98" s="4"/>
      <c r="N98" s="5">
        <v>1</v>
      </c>
      <c r="O98" s="1"/>
      <c r="P98" s="1"/>
      <c r="Q98" s="1"/>
      <c r="R98" s="1"/>
      <c r="S98" s="1"/>
      <c r="T98" s="1"/>
      <c r="U98" s="1"/>
      <c r="V98" s="1"/>
      <c r="W98" s="53"/>
    </row>
    <row r="99" spans="1:34" s="25" customFormat="1" ht="15" customHeight="1" x14ac:dyDescent="0.35">
      <c r="A99" s="201"/>
      <c r="B99" s="216" t="s">
        <v>358</v>
      </c>
      <c r="C99" s="4"/>
      <c r="D99" s="4"/>
      <c r="E99" s="4"/>
      <c r="F99" s="4"/>
      <c r="G99" s="4"/>
      <c r="H99" s="4"/>
      <c r="I99" s="4"/>
      <c r="J99" s="4"/>
      <c r="K99" s="4"/>
      <c r="L99" s="4"/>
      <c r="N99" s="5">
        <v>2</v>
      </c>
      <c r="O99" s="1"/>
      <c r="P99" s="1"/>
      <c r="Q99" s="1"/>
      <c r="R99" s="1"/>
      <c r="S99" s="1"/>
      <c r="T99" s="1"/>
      <c r="U99" s="1"/>
      <c r="V99" s="1"/>
      <c r="W99" s="53"/>
    </row>
    <row r="100" spans="1:34" s="25" customFormat="1" ht="15" customHeight="1" x14ac:dyDescent="0.35">
      <c r="A100" s="201"/>
      <c r="B100" s="216" t="s">
        <v>168</v>
      </c>
      <c r="C100" s="4"/>
      <c r="D100" s="4"/>
      <c r="E100" s="4"/>
      <c r="F100" s="4"/>
      <c r="G100" s="4"/>
      <c r="H100" s="4"/>
      <c r="I100" s="4"/>
      <c r="J100" s="4"/>
      <c r="K100" s="4"/>
      <c r="L100" s="4"/>
      <c r="N100" s="2"/>
      <c r="O100" s="1"/>
      <c r="P100" s="1"/>
      <c r="Q100" s="1"/>
      <c r="R100" s="1"/>
      <c r="S100" s="1"/>
      <c r="T100" s="1"/>
      <c r="U100" s="1"/>
      <c r="V100" s="1"/>
      <c r="W100" s="53"/>
    </row>
    <row r="101" spans="1:34" s="25" customFormat="1" ht="15" customHeight="1" x14ac:dyDescent="0.35">
      <c r="A101" s="201"/>
      <c r="B101" s="216" t="s">
        <v>167</v>
      </c>
      <c r="C101" s="4"/>
      <c r="D101" s="4"/>
      <c r="E101" s="4"/>
      <c r="F101" s="4"/>
      <c r="G101" s="4"/>
      <c r="H101" s="4"/>
      <c r="I101" s="4"/>
      <c r="J101" s="4"/>
      <c r="K101" s="4"/>
      <c r="L101" s="4"/>
      <c r="N101" s="2"/>
      <c r="O101" s="1"/>
      <c r="P101" s="1"/>
      <c r="Q101" s="1"/>
      <c r="R101" s="1"/>
      <c r="S101" s="1"/>
      <c r="T101" s="1"/>
      <c r="U101" s="1"/>
      <c r="V101" s="1"/>
      <c r="W101" s="53"/>
    </row>
    <row r="102" spans="1:34" s="25" customFormat="1" ht="15" customHeight="1" x14ac:dyDescent="0.35">
      <c r="A102" s="201"/>
      <c r="B102" s="217" t="s">
        <v>4</v>
      </c>
      <c r="C102" s="13">
        <f t="shared" ref="C102:L102" si="17">SUM(C98:C101)</f>
        <v>0</v>
      </c>
      <c r="D102" s="13">
        <f t="shared" si="17"/>
        <v>0</v>
      </c>
      <c r="E102" s="13">
        <f t="shared" si="17"/>
        <v>0</v>
      </c>
      <c r="F102" s="13">
        <f t="shared" si="17"/>
        <v>0</v>
      </c>
      <c r="G102" s="13">
        <f t="shared" si="17"/>
        <v>0</v>
      </c>
      <c r="H102" s="13">
        <f t="shared" si="17"/>
        <v>0</v>
      </c>
      <c r="I102" s="13">
        <f t="shared" si="17"/>
        <v>0</v>
      </c>
      <c r="J102" s="13">
        <f t="shared" si="17"/>
        <v>0</v>
      </c>
      <c r="K102" s="13">
        <f t="shared" si="17"/>
        <v>0</v>
      </c>
      <c r="L102" s="13">
        <f t="shared" si="17"/>
        <v>0</v>
      </c>
      <c r="N102" s="2"/>
      <c r="O102" s="1"/>
      <c r="P102" s="1"/>
      <c r="Q102" s="1"/>
      <c r="R102" s="1"/>
      <c r="S102" s="1"/>
      <c r="T102" s="1"/>
      <c r="U102" s="1"/>
      <c r="V102" s="1"/>
      <c r="W102" s="53"/>
    </row>
    <row r="103" spans="1:34" s="25" customFormat="1" ht="14.15" customHeight="1" x14ac:dyDescent="0.35">
      <c r="A103" s="39"/>
      <c r="B103" s="236" t="s">
        <v>99</v>
      </c>
      <c r="C103" s="22" t="str">
        <f>IF(C102=C13,"ok","Niet ok")</f>
        <v>ok</v>
      </c>
      <c r="D103" s="22" t="str">
        <f t="shared" ref="D103:L103" si="18">IF(D102=D13,"ok","Niet ok")</f>
        <v>ok</v>
      </c>
      <c r="E103" s="22" t="str">
        <f t="shared" si="18"/>
        <v>ok</v>
      </c>
      <c r="F103" s="22" t="str">
        <f t="shared" si="18"/>
        <v>ok</v>
      </c>
      <c r="G103" s="22" t="str">
        <f t="shared" si="18"/>
        <v>ok</v>
      </c>
      <c r="H103" s="22" t="str">
        <f t="shared" si="18"/>
        <v>ok</v>
      </c>
      <c r="I103" s="22" t="str">
        <f t="shared" si="18"/>
        <v>ok</v>
      </c>
      <c r="J103" s="22" t="str">
        <f t="shared" si="18"/>
        <v>ok</v>
      </c>
      <c r="K103" s="22" t="str">
        <f t="shared" si="18"/>
        <v>ok</v>
      </c>
      <c r="L103" s="22" t="str">
        <f t="shared" si="18"/>
        <v>ok</v>
      </c>
      <c r="N103" s="1"/>
      <c r="O103" s="1"/>
      <c r="P103" s="1"/>
      <c r="Q103" s="1"/>
      <c r="R103" s="1"/>
      <c r="S103" s="1"/>
      <c r="T103" s="1"/>
      <c r="U103" s="1"/>
      <c r="V103" s="1"/>
      <c r="W103" s="53"/>
      <c r="X103" s="53"/>
      <c r="Y103" s="53"/>
      <c r="Z103" s="53"/>
      <c r="AA103" s="53"/>
      <c r="AB103" s="53"/>
      <c r="AC103" s="53"/>
      <c r="AD103" s="53"/>
      <c r="AE103" s="53"/>
      <c r="AF103" s="53"/>
      <c r="AG103" s="53"/>
      <c r="AH103" s="53"/>
    </row>
    <row r="104" spans="1:34" s="25" customFormat="1" ht="14.15" customHeight="1" x14ac:dyDescent="0.35">
      <c r="B104" s="231" t="s">
        <v>246</v>
      </c>
      <c r="C104" s="24"/>
      <c r="D104" s="24"/>
      <c r="E104" s="24"/>
      <c r="F104" s="24"/>
      <c r="G104" s="24"/>
      <c r="H104" s="24"/>
      <c r="I104" s="24"/>
      <c r="J104" s="24"/>
      <c r="K104" s="24"/>
      <c r="L104" s="24"/>
      <c r="N104" s="53"/>
      <c r="O104" s="53"/>
      <c r="P104" s="53"/>
      <c r="Q104" s="53"/>
      <c r="R104" s="53"/>
      <c r="S104" s="53"/>
      <c r="T104" s="53"/>
      <c r="U104" s="53"/>
      <c r="V104" s="53"/>
      <c r="W104" s="53"/>
      <c r="X104" s="53"/>
      <c r="Y104" s="53"/>
      <c r="Z104" s="53"/>
      <c r="AA104" s="53"/>
      <c r="AB104" s="53"/>
      <c r="AC104" s="53"/>
      <c r="AD104" s="53"/>
      <c r="AE104" s="53"/>
      <c r="AF104" s="53"/>
      <c r="AG104" s="53"/>
      <c r="AH104" s="53"/>
    </row>
    <row r="105" spans="1:34" s="25" customFormat="1" ht="15" hidden="1" customHeight="1" x14ac:dyDescent="0.35">
      <c r="A105" s="201"/>
      <c r="B105" s="325"/>
      <c r="C105" s="329"/>
      <c r="D105" s="329"/>
      <c r="E105" s="329"/>
      <c r="F105" s="329"/>
      <c r="G105" s="329"/>
      <c r="H105" s="329"/>
      <c r="I105" s="329"/>
      <c r="J105" s="329"/>
      <c r="K105" s="329"/>
      <c r="L105" s="329"/>
      <c r="O105" s="53"/>
      <c r="P105" s="53"/>
      <c r="Q105" s="53"/>
      <c r="R105" s="53"/>
      <c r="S105" s="53"/>
      <c r="T105" s="53"/>
      <c r="U105" s="53"/>
      <c r="V105" s="53"/>
      <c r="W105" s="53"/>
    </row>
    <row r="106" spans="1:34" s="25" customFormat="1" ht="15" hidden="1" customHeight="1" x14ac:dyDescent="0.35">
      <c r="A106" s="201"/>
      <c r="B106" s="238"/>
      <c r="C106" s="232">
        <f>'1. Dashboard'!$D$6</f>
        <v>2021</v>
      </c>
      <c r="D106" s="329"/>
      <c r="E106" s="329"/>
      <c r="F106" s="329"/>
      <c r="G106" s="329"/>
      <c r="H106" s="329"/>
      <c r="I106" s="329"/>
      <c r="J106" s="329"/>
      <c r="K106" s="329"/>
      <c r="L106" s="329"/>
      <c r="O106" s="53"/>
      <c r="P106" s="53"/>
      <c r="Q106" s="53"/>
      <c r="R106" s="53"/>
      <c r="S106" s="53"/>
      <c r="T106" s="53"/>
      <c r="U106" s="53"/>
      <c r="V106" s="53"/>
      <c r="W106" s="53"/>
    </row>
    <row r="107" spans="1:34" s="25" customFormat="1" ht="15" hidden="1" customHeight="1" x14ac:dyDescent="0.35">
      <c r="A107" s="201"/>
      <c r="B107" s="216" t="str">
        <f>B98</f>
        <v>Thuiswerk</v>
      </c>
      <c r="C107" s="240">
        <f>INDEX($B$97:$L$102,MATCH($B107,$B$97:$B$102,0),MATCH(C$106,$B$97:$L$97,0))</f>
        <v>0</v>
      </c>
      <c r="D107" s="329"/>
      <c r="E107" s="329"/>
      <c r="F107" s="329"/>
      <c r="G107" s="329"/>
      <c r="H107" s="329"/>
      <c r="I107" s="329"/>
      <c r="J107" s="329"/>
      <c r="K107" s="329"/>
      <c r="L107" s="329"/>
      <c r="O107" s="53"/>
      <c r="P107" s="53"/>
      <c r="Q107" s="53"/>
      <c r="R107" s="53"/>
      <c r="S107" s="53"/>
      <c r="T107" s="53"/>
      <c r="U107" s="53"/>
      <c r="V107" s="53"/>
      <c r="W107" s="53"/>
    </row>
    <row r="108" spans="1:34" s="25" customFormat="1" ht="15" hidden="1" customHeight="1" x14ac:dyDescent="0.35">
      <c r="A108" s="201"/>
      <c r="B108" s="216" t="str">
        <f>B99</f>
        <v>Telewerk (ander dan thuis)</v>
      </c>
      <c r="C108" s="240">
        <f>INDEX($B$97:$L$102,MATCH($B108,$B$97:$B$102,0),MATCH(C$106,$B$97:$L$97,0))</f>
        <v>0</v>
      </c>
      <c r="D108" s="329"/>
      <c r="E108" s="329"/>
      <c r="F108" s="329"/>
      <c r="G108" s="329"/>
      <c r="H108" s="329"/>
      <c r="I108" s="329"/>
      <c r="J108" s="329"/>
      <c r="K108" s="329"/>
      <c r="L108" s="329"/>
      <c r="O108" s="53"/>
      <c r="P108" s="53"/>
      <c r="Q108" s="53"/>
      <c r="R108" s="53"/>
      <c r="S108" s="53"/>
      <c r="T108" s="53"/>
      <c r="U108" s="53"/>
      <c r="V108" s="53"/>
      <c r="W108" s="53"/>
    </row>
    <row r="109" spans="1:34" s="25" customFormat="1" ht="15" hidden="1" customHeight="1" x14ac:dyDescent="0.35">
      <c r="A109" s="201"/>
      <c r="B109" s="216" t="str">
        <f>B100</f>
        <v>Op verplaatsing</v>
      </c>
      <c r="C109" s="240">
        <f>INDEX($B$97:$L$102,MATCH($B109,$B$97:$B$102,0),MATCH(C$106,$B$97:$L$97,0))</f>
        <v>0</v>
      </c>
      <c r="D109" s="329"/>
      <c r="E109" s="329"/>
      <c r="F109" s="329"/>
      <c r="G109" s="329"/>
      <c r="H109" s="329"/>
      <c r="I109" s="329"/>
      <c r="J109" s="329"/>
      <c r="K109" s="329"/>
      <c r="L109" s="329"/>
      <c r="O109" s="53"/>
      <c r="P109" s="53"/>
      <c r="Q109" s="53"/>
      <c r="R109" s="53"/>
      <c r="S109" s="53"/>
      <c r="T109" s="53"/>
      <c r="U109" s="53"/>
      <c r="V109" s="53"/>
      <c r="W109" s="53"/>
    </row>
    <row r="110" spans="1:34" s="25" customFormat="1" ht="15" hidden="1" customHeight="1" x14ac:dyDescent="0.35">
      <c r="A110" s="201"/>
      <c r="B110" s="216" t="str">
        <f>B101</f>
        <v>Ander</v>
      </c>
      <c r="C110" s="240">
        <f>INDEX($B$97:$L$102,MATCH($B110,$B$97:$B$102,0),MATCH(C$106,$B$97:$L$97,0))</f>
        <v>0</v>
      </c>
      <c r="D110" s="329"/>
      <c r="E110" s="329"/>
      <c r="F110" s="329"/>
      <c r="G110" s="329"/>
      <c r="H110" s="329"/>
      <c r="I110" s="329"/>
      <c r="J110" s="329"/>
      <c r="K110" s="329"/>
      <c r="L110" s="329"/>
      <c r="O110" s="53"/>
      <c r="P110" s="53"/>
      <c r="Q110" s="53"/>
      <c r="R110" s="53"/>
      <c r="S110" s="53"/>
      <c r="T110" s="53"/>
      <c r="U110" s="53"/>
      <c r="V110" s="53"/>
      <c r="W110" s="53"/>
    </row>
    <row r="111" spans="1:34" s="25" customFormat="1" ht="15" hidden="1" customHeight="1" x14ac:dyDescent="0.35">
      <c r="A111" s="201"/>
      <c r="B111" s="217" t="s">
        <v>4</v>
      </c>
      <c r="C111" s="241">
        <f>INDEX($B$97:$L$102,MATCH($B111,$B$97:$B$102,0),MATCH(C$106,$B$97:$L$97,0))</f>
        <v>0</v>
      </c>
      <c r="D111" s="329"/>
      <c r="E111" s="329"/>
      <c r="F111" s="329"/>
      <c r="G111" s="329"/>
      <c r="H111" s="329"/>
      <c r="I111" s="329"/>
      <c r="J111" s="329"/>
      <c r="K111" s="329"/>
      <c r="L111" s="329"/>
      <c r="O111" s="53"/>
      <c r="P111" s="53"/>
      <c r="Q111" s="53"/>
      <c r="R111" s="53"/>
      <c r="S111" s="53"/>
      <c r="T111" s="53"/>
      <c r="U111" s="53"/>
      <c r="V111" s="53"/>
      <c r="W111" s="53"/>
    </row>
    <row r="112" spans="1:34" s="25" customFormat="1" ht="34" customHeight="1" x14ac:dyDescent="0.35">
      <c r="A112" s="201"/>
      <c r="B112" s="325"/>
      <c r="C112" s="329"/>
      <c r="D112" s="329"/>
      <c r="E112" s="329"/>
      <c r="F112" s="329"/>
      <c r="G112" s="329"/>
      <c r="H112" s="329"/>
      <c r="I112" s="329"/>
      <c r="J112" s="329"/>
      <c r="K112" s="329"/>
      <c r="L112" s="329"/>
      <c r="O112" s="53"/>
      <c r="P112" s="53"/>
      <c r="Q112" s="53"/>
      <c r="R112" s="53"/>
      <c r="S112" s="53"/>
      <c r="T112" s="53"/>
      <c r="U112" s="53"/>
      <c r="V112" s="53"/>
      <c r="W112" s="53"/>
    </row>
    <row r="113" spans="1:34" s="25" customFormat="1" ht="27.65" customHeight="1" x14ac:dyDescent="0.35">
      <c r="A113" s="64"/>
      <c r="B113" s="556" t="s">
        <v>39</v>
      </c>
      <c r="C113" s="556"/>
      <c r="D113" s="556"/>
      <c r="E113" s="556"/>
      <c r="F113" s="556"/>
      <c r="G113" s="556"/>
      <c r="H113" s="556"/>
      <c r="I113" s="556"/>
      <c r="J113" s="556"/>
      <c r="K113" s="556"/>
      <c r="L113" s="556"/>
      <c r="N113" s="53"/>
      <c r="O113" s="53"/>
      <c r="P113" s="53"/>
      <c r="Q113" s="53"/>
      <c r="R113" s="53"/>
      <c r="S113" s="53"/>
      <c r="T113" s="53"/>
      <c r="U113" s="53"/>
      <c r="V113" s="53"/>
      <c r="W113" s="53"/>
    </row>
    <row r="114" spans="1:34" s="25" customFormat="1" ht="8.15" customHeight="1" x14ac:dyDescent="0.35">
      <c r="A114" s="203"/>
      <c r="B114" s="204"/>
      <c r="C114" s="205"/>
      <c r="D114" s="205"/>
      <c r="E114" s="205"/>
      <c r="F114" s="205"/>
      <c r="G114" s="205"/>
      <c r="H114" s="205"/>
      <c r="I114" s="205"/>
      <c r="J114" s="205"/>
      <c r="K114" s="205"/>
      <c r="L114" s="205"/>
      <c r="N114" s="53"/>
      <c r="O114" s="53"/>
      <c r="P114" s="53"/>
      <c r="Q114" s="53"/>
      <c r="R114" s="53"/>
      <c r="S114" s="53"/>
      <c r="T114" s="53"/>
      <c r="U114" s="53"/>
      <c r="V114" s="53"/>
      <c r="W114" s="53"/>
    </row>
    <row r="115" spans="1:34" s="25" customFormat="1" ht="12.65" customHeight="1" x14ac:dyDescent="0.35">
      <c r="A115" s="226"/>
      <c r="B115" s="234"/>
      <c r="C115" s="235">
        <v>2021</v>
      </c>
      <c r="D115" s="235">
        <v>2022</v>
      </c>
      <c r="E115" s="235">
        <v>2023</v>
      </c>
      <c r="F115" s="235">
        <v>2024</v>
      </c>
      <c r="G115" s="235">
        <v>2025</v>
      </c>
      <c r="H115" s="235">
        <v>2026</v>
      </c>
      <c r="I115" s="235">
        <v>2027</v>
      </c>
      <c r="J115" s="235">
        <v>2028</v>
      </c>
      <c r="K115" s="235">
        <v>2029</v>
      </c>
      <c r="L115" s="235">
        <v>2030</v>
      </c>
      <c r="N115" s="210" t="s">
        <v>71</v>
      </c>
      <c r="O115" s="53"/>
      <c r="Q115" s="53"/>
      <c r="R115" s="53"/>
      <c r="S115" s="53"/>
      <c r="T115" s="53"/>
      <c r="U115" s="53"/>
      <c r="V115" s="53"/>
      <c r="W115" s="53"/>
      <c r="Z115" s="53"/>
      <c r="AA115" s="53"/>
      <c r="AB115" s="53"/>
      <c r="AC115" s="53"/>
      <c r="AD115" s="53"/>
      <c r="AE115" s="53"/>
      <c r="AF115" s="53"/>
      <c r="AG115" s="53"/>
      <c r="AH115" s="53"/>
    </row>
    <row r="116" spans="1:34" s="25" customFormat="1" ht="14.15" customHeight="1" x14ac:dyDescent="0.35">
      <c r="A116" s="39"/>
      <c r="B116" s="436" t="s">
        <v>40</v>
      </c>
      <c r="C116" s="4"/>
      <c r="D116" s="4"/>
      <c r="E116" s="4"/>
      <c r="F116" s="4"/>
      <c r="G116" s="4"/>
      <c r="H116" s="4"/>
      <c r="I116" s="4"/>
      <c r="J116" s="4"/>
      <c r="K116" s="4"/>
      <c r="L116" s="4"/>
      <c r="N116" s="5">
        <v>1</v>
      </c>
      <c r="O116" s="1"/>
      <c r="P116" s="2"/>
      <c r="Q116" s="1"/>
      <c r="R116" s="1"/>
      <c r="S116" s="1"/>
      <c r="T116" s="1"/>
      <c r="U116" s="1"/>
      <c r="V116" s="1"/>
      <c r="W116" s="53"/>
      <c r="Z116" s="53"/>
      <c r="AA116" s="53"/>
      <c r="AB116" s="53"/>
      <c r="AC116" s="53"/>
      <c r="AD116" s="53"/>
      <c r="AE116" s="53"/>
      <c r="AF116" s="53"/>
      <c r="AG116" s="53"/>
      <c r="AH116" s="53"/>
    </row>
    <row r="117" spans="1:34" s="25" customFormat="1" ht="14.15" customHeight="1" x14ac:dyDescent="0.35">
      <c r="A117" s="39"/>
      <c r="B117" s="436" t="s">
        <v>88</v>
      </c>
      <c r="C117" s="4"/>
      <c r="D117" s="4"/>
      <c r="E117" s="4"/>
      <c r="F117" s="4"/>
      <c r="G117" s="4"/>
      <c r="H117" s="4"/>
      <c r="I117" s="4"/>
      <c r="J117" s="4"/>
      <c r="K117" s="4"/>
      <c r="L117" s="4"/>
      <c r="N117" s="5">
        <v>2</v>
      </c>
      <c r="O117" s="1"/>
      <c r="P117" s="2"/>
      <c r="Q117" s="1"/>
      <c r="R117" s="1"/>
      <c r="S117" s="1"/>
      <c r="T117" s="1"/>
      <c r="U117" s="1"/>
      <c r="V117" s="1"/>
      <c r="W117" s="53"/>
      <c r="Z117" s="53"/>
      <c r="AA117" s="53"/>
      <c r="AB117" s="53"/>
      <c r="AC117" s="53"/>
      <c r="AD117" s="53"/>
      <c r="AE117" s="53"/>
      <c r="AF117" s="53"/>
      <c r="AG117" s="53"/>
      <c r="AH117" s="53"/>
    </row>
    <row r="118" spans="1:34" s="25" customFormat="1" ht="14.15" customHeight="1" x14ac:dyDescent="0.35">
      <c r="A118" s="39"/>
      <c r="B118" s="436" t="s">
        <v>89</v>
      </c>
      <c r="C118" s="4"/>
      <c r="D118" s="4"/>
      <c r="E118" s="4"/>
      <c r="F118" s="4"/>
      <c r="G118" s="4"/>
      <c r="H118" s="4"/>
      <c r="I118" s="4"/>
      <c r="J118" s="4"/>
      <c r="K118" s="4"/>
      <c r="L118" s="4"/>
      <c r="N118" s="5">
        <v>3</v>
      </c>
      <c r="O118" s="1"/>
      <c r="P118" s="2"/>
      <c r="Q118" s="1"/>
      <c r="R118" s="1"/>
      <c r="S118" s="1"/>
      <c r="T118" s="1"/>
      <c r="U118" s="1"/>
      <c r="V118" s="1"/>
      <c r="W118" s="53"/>
      <c r="Z118" s="53"/>
      <c r="AA118" s="53"/>
      <c r="AB118" s="53"/>
      <c r="AC118" s="53"/>
      <c r="AD118" s="53"/>
      <c r="AE118" s="53"/>
      <c r="AF118" s="53"/>
      <c r="AG118" s="53"/>
      <c r="AH118" s="53"/>
    </row>
    <row r="119" spans="1:34" s="25" customFormat="1" ht="14.15" customHeight="1" x14ac:dyDescent="0.35">
      <c r="A119" s="39"/>
      <c r="B119" s="436" t="s">
        <v>386</v>
      </c>
      <c r="C119" s="4"/>
      <c r="D119" s="4"/>
      <c r="E119" s="4"/>
      <c r="F119" s="4"/>
      <c r="G119" s="4"/>
      <c r="H119" s="4"/>
      <c r="I119" s="4"/>
      <c r="J119" s="4"/>
      <c r="K119" s="4"/>
      <c r="L119" s="4"/>
      <c r="N119" s="5">
        <v>4</v>
      </c>
      <c r="O119" s="1"/>
      <c r="P119" s="2"/>
      <c r="Q119" s="1"/>
      <c r="R119" s="1"/>
      <c r="S119" s="1"/>
      <c r="T119" s="1"/>
      <c r="U119" s="1"/>
      <c r="V119" s="1"/>
      <c r="W119" s="53"/>
      <c r="Z119" s="53"/>
      <c r="AA119" s="53"/>
      <c r="AB119" s="53"/>
      <c r="AC119" s="53"/>
      <c r="AD119" s="53"/>
      <c r="AE119" s="53"/>
      <c r="AF119" s="53"/>
      <c r="AG119" s="53"/>
      <c r="AH119" s="53"/>
    </row>
    <row r="120" spans="1:34" s="25" customFormat="1" ht="14.15" customHeight="1" x14ac:dyDescent="0.35">
      <c r="A120" s="39"/>
      <c r="B120" s="436" t="s">
        <v>387</v>
      </c>
      <c r="C120" s="4"/>
      <c r="D120" s="4"/>
      <c r="E120" s="4"/>
      <c r="F120" s="4"/>
      <c r="G120" s="4"/>
      <c r="H120" s="4"/>
      <c r="I120" s="4"/>
      <c r="J120" s="4"/>
      <c r="K120" s="4"/>
      <c r="L120" s="4"/>
      <c r="N120" s="1"/>
      <c r="O120" s="1"/>
      <c r="P120" s="1"/>
      <c r="Q120" s="1"/>
      <c r="R120" s="1"/>
      <c r="S120" s="1"/>
      <c r="T120" s="1"/>
      <c r="U120" s="1"/>
      <c r="V120" s="1"/>
      <c r="W120" s="53"/>
      <c r="X120" s="53"/>
      <c r="Y120" s="53"/>
      <c r="Z120" s="53"/>
      <c r="AA120" s="53"/>
      <c r="AB120" s="53"/>
      <c r="AC120" s="53"/>
      <c r="AD120" s="53"/>
      <c r="AE120" s="53"/>
      <c r="AF120" s="53"/>
      <c r="AG120" s="53"/>
      <c r="AH120" s="53"/>
    </row>
    <row r="121" spans="1:34" s="25" customFormat="1" ht="14.15" customHeight="1" x14ac:dyDescent="0.35">
      <c r="A121" s="39"/>
      <c r="B121" s="217" t="s">
        <v>4</v>
      </c>
      <c r="C121" s="19">
        <f>SUM(C116:C120)</f>
        <v>0</v>
      </c>
      <c r="D121" s="19">
        <f>SUM(D116:D120)</f>
        <v>0</v>
      </c>
      <c r="E121" s="19">
        <f>SUM(E116:E120)</f>
        <v>0</v>
      </c>
      <c r="F121" s="19">
        <f t="shared" ref="F121:L121" si="19">SUM(F116:F120)</f>
        <v>0</v>
      </c>
      <c r="G121" s="19">
        <f t="shared" si="19"/>
        <v>0</v>
      </c>
      <c r="H121" s="19">
        <f t="shared" si="19"/>
        <v>0</v>
      </c>
      <c r="I121" s="19">
        <f t="shared" si="19"/>
        <v>0</v>
      </c>
      <c r="J121" s="19">
        <f t="shared" si="19"/>
        <v>0</v>
      </c>
      <c r="K121" s="19">
        <f t="shared" si="19"/>
        <v>0</v>
      </c>
      <c r="L121" s="13">
        <f t="shared" si="19"/>
        <v>0</v>
      </c>
      <c r="N121" s="1"/>
      <c r="O121" s="1"/>
      <c r="P121" s="1"/>
      <c r="Q121" s="1"/>
      <c r="R121" s="1"/>
      <c r="S121" s="1"/>
      <c r="T121" s="1"/>
      <c r="U121" s="1"/>
      <c r="V121" s="1"/>
      <c r="W121" s="53"/>
      <c r="X121" s="53"/>
      <c r="Y121" s="53"/>
      <c r="Z121" s="53"/>
      <c r="AA121" s="53"/>
      <c r="AB121" s="53"/>
      <c r="AC121" s="53"/>
      <c r="AD121" s="53"/>
      <c r="AE121" s="53"/>
      <c r="AF121" s="53"/>
      <c r="AG121" s="53"/>
      <c r="AH121" s="53"/>
    </row>
    <row r="122" spans="1:34" s="25" customFormat="1" ht="14.15" customHeight="1" x14ac:dyDescent="0.35">
      <c r="A122" s="39"/>
      <c r="B122" s="236" t="s">
        <v>99</v>
      </c>
      <c r="C122" s="22" t="str">
        <f t="shared" ref="C122:L122" si="20">IF(C121=SUM(C29:C31),"ok","Niet ok")</f>
        <v>ok</v>
      </c>
      <c r="D122" s="22" t="str">
        <f t="shared" si="20"/>
        <v>ok</v>
      </c>
      <c r="E122" s="22" t="str">
        <f t="shared" si="20"/>
        <v>ok</v>
      </c>
      <c r="F122" s="22" t="str">
        <f t="shared" si="20"/>
        <v>ok</v>
      </c>
      <c r="G122" s="22" t="str">
        <f t="shared" si="20"/>
        <v>ok</v>
      </c>
      <c r="H122" s="22" t="str">
        <f t="shared" si="20"/>
        <v>ok</v>
      </c>
      <c r="I122" s="22" t="str">
        <f t="shared" si="20"/>
        <v>ok</v>
      </c>
      <c r="J122" s="22" t="str">
        <f t="shared" si="20"/>
        <v>ok</v>
      </c>
      <c r="K122" s="22" t="str">
        <f t="shared" si="20"/>
        <v>ok</v>
      </c>
      <c r="L122" s="22" t="str">
        <f t="shared" si="20"/>
        <v>ok</v>
      </c>
      <c r="N122" s="1"/>
      <c r="O122" s="1"/>
      <c r="P122" s="1"/>
      <c r="Q122" s="1"/>
      <c r="R122" s="1"/>
      <c r="S122" s="1"/>
      <c r="T122" s="1"/>
      <c r="U122" s="1"/>
      <c r="V122" s="1"/>
      <c r="W122" s="53"/>
      <c r="X122" s="53"/>
      <c r="Y122" s="53"/>
      <c r="Z122" s="53"/>
      <c r="AA122" s="53"/>
      <c r="AB122" s="53"/>
      <c r="AC122" s="53"/>
      <c r="AD122" s="53"/>
      <c r="AE122" s="53"/>
      <c r="AF122" s="53"/>
      <c r="AG122" s="53"/>
      <c r="AH122" s="53"/>
    </row>
    <row r="123" spans="1:34" s="25" customFormat="1" ht="9.65" customHeight="1" x14ac:dyDescent="0.35">
      <c r="A123" s="39"/>
      <c r="B123" s="231" t="s">
        <v>245</v>
      </c>
      <c r="C123" s="24"/>
      <c r="D123" s="24"/>
      <c r="E123" s="24"/>
      <c r="F123" s="24"/>
      <c r="G123" s="24"/>
      <c r="H123" s="24"/>
      <c r="I123" s="24"/>
      <c r="J123" s="24"/>
      <c r="K123" s="24"/>
      <c r="L123" s="24"/>
      <c r="N123" s="53"/>
      <c r="O123" s="53"/>
      <c r="P123" s="53"/>
      <c r="Q123" s="53"/>
      <c r="R123" s="53"/>
      <c r="S123" s="53"/>
      <c r="T123" s="53"/>
      <c r="U123" s="53"/>
      <c r="V123" s="53"/>
      <c r="W123" s="53"/>
      <c r="X123" s="53"/>
      <c r="Y123" s="53"/>
      <c r="Z123" s="53"/>
      <c r="AA123" s="53"/>
      <c r="AB123" s="53"/>
      <c r="AC123" s="53"/>
      <c r="AD123" s="53"/>
      <c r="AE123" s="53"/>
      <c r="AF123" s="53"/>
      <c r="AG123" s="53"/>
      <c r="AH123" s="53"/>
    </row>
    <row r="124" spans="1:34" s="25" customFormat="1" ht="12.65" hidden="1" customHeight="1" x14ac:dyDescent="0.35">
      <c r="A124" s="237"/>
      <c r="B124" s="231"/>
      <c r="C124" s="210"/>
      <c r="D124" s="210"/>
      <c r="E124" s="53"/>
      <c r="F124" s="53"/>
      <c r="G124" s="53"/>
      <c r="H124" s="53"/>
      <c r="I124" s="53"/>
      <c r="J124" s="53"/>
      <c r="K124" s="53"/>
      <c r="L124" s="53"/>
      <c r="O124" s="53"/>
      <c r="P124" s="53"/>
      <c r="Q124" s="53"/>
      <c r="R124" s="53"/>
      <c r="S124" s="53"/>
      <c r="T124" s="53"/>
      <c r="U124" s="53"/>
      <c r="V124" s="53"/>
      <c r="W124" s="53"/>
      <c r="X124" s="53"/>
      <c r="Y124" s="53"/>
      <c r="Z124" s="53"/>
      <c r="AA124" s="53"/>
      <c r="AB124" s="53"/>
    </row>
    <row r="125" spans="1:34" s="25" customFormat="1" ht="12.65" hidden="1" customHeight="1" x14ac:dyDescent="0.35">
      <c r="A125" s="237"/>
      <c r="B125" s="238"/>
      <c r="C125" s="232">
        <f>'1. Dashboard'!$D$6</f>
        <v>2021</v>
      </c>
      <c r="D125" s="239"/>
      <c r="E125" s="239"/>
      <c r="F125" s="239"/>
      <c r="G125" s="239"/>
      <c r="H125" s="239"/>
      <c r="I125" s="239"/>
      <c r="J125" s="239"/>
      <c r="K125" s="239"/>
      <c r="L125" s="239"/>
      <c r="O125" s="53"/>
      <c r="P125" s="53"/>
      <c r="Q125" s="53"/>
      <c r="R125" s="53"/>
      <c r="S125" s="53"/>
      <c r="T125" s="53"/>
      <c r="U125" s="53"/>
      <c r="V125" s="53"/>
      <c r="W125" s="53"/>
      <c r="X125" s="53"/>
      <c r="Y125" s="53"/>
      <c r="Z125" s="53"/>
      <c r="AA125" s="53"/>
      <c r="AB125" s="53"/>
    </row>
    <row r="126" spans="1:34" s="25" customFormat="1" ht="12.65" hidden="1" customHeight="1" x14ac:dyDescent="0.35">
      <c r="A126" s="237"/>
      <c r="B126" s="216" t="str">
        <f>B116</f>
        <v>0-1 km = te voet</v>
      </c>
      <c r="C126" s="240">
        <f>INDEX($B$115:$L$121,MATCH($B126,$B$115:$B$121,0),MATCH(C$125,$B$115:$L$115,0))</f>
        <v>0</v>
      </c>
      <c r="D126" s="239"/>
      <c r="E126" s="239"/>
      <c r="F126" s="239"/>
      <c r="G126" s="239"/>
      <c r="H126" s="239"/>
      <c r="I126" s="239"/>
      <c r="J126" s="239"/>
      <c r="K126" s="239"/>
      <c r="L126" s="239"/>
      <c r="O126" s="53"/>
      <c r="P126" s="53"/>
      <c r="Q126" s="53"/>
      <c r="R126" s="53"/>
      <c r="S126" s="53"/>
      <c r="T126" s="53"/>
      <c r="U126" s="53"/>
      <c r="V126" s="53"/>
      <c r="W126" s="53"/>
      <c r="X126" s="53"/>
      <c r="Y126" s="53"/>
      <c r="Z126" s="53"/>
      <c r="AA126" s="53"/>
      <c r="AB126" s="53"/>
    </row>
    <row r="127" spans="1:34" s="25" customFormat="1" ht="12.65" hidden="1" customHeight="1" x14ac:dyDescent="0.35">
      <c r="A127" s="237"/>
      <c r="B127" s="216" t="str">
        <f t="shared" ref="B127" si="21">B117</f>
        <v>1-7,5 km = fiets</v>
      </c>
      <c r="C127" s="240">
        <f t="shared" ref="C127:C130" si="22">INDEX($B$115:$L$121,MATCH($B127,$B$115:$B$121,0),MATCH(C$125,$B$115:$L$115,0))</f>
        <v>0</v>
      </c>
      <c r="D127" s="239"/>
      <c r="E127" s="239"/>
      <c r="F127" s="239"/>
      <c r="G127" s="239"/>
      <c r="H127" s="239"/>
      <c r="I127" s="239"/>
      <c r="J127" s="239"/>
      <c r="K127" s="239"/>
      <c r="L127" s="239"/>
      <c r="O127" s="53"/>
      <c r="P127" s="53"/>
      <c r="Q127" s="53"/>
      <c r="R127" s="53"/>
      <c r="S127" s="53"/>
      <c r="T127" s="53"/>
      <c r="U127" s="53"/>
      <c r="V127" s="53"/>
      <c r="W127" s="53"/>
      <c r="X127" s="53"/>
      <c r="Y127" s="53"/>
      <c r="Z127" s="53"/>
      <c r="AA127" s="53"/>
      <c r="AB127" s="53"/>
    </row>
    <row r="128" spans="1:34" s="25" customFormat="1" ht="12.65" hidden="1" customHeight="1" x14ac:dyDescent="0.35">
      <c r="A128" s="237"/>
      <c r="B128" s="216" t="str">
        <f>B118</f>
        <v>7,5-15 km = e-fiets</v>
      </c>
      <c r="C128" s="240">
        <f t="shared" si="22"/>
        <v>0</v>
      </c>
      <c r="D128" s="239"/>
      <c r="E128" s="239"/>
      <c r="F128" s="239"/>
      <c r="G128" s="239"/>
      <c r="H128" s="239"/>
      <c r="I128" s="239"/>
      <c r="J128" s="239"/>
      <c r="K128" s="239"/>
      <c r="L128" s="239"/>
      <c r="O128" s="53"/>
      <c r="P128" s="53"/>
      <c r="Q128" s="53"/>
      <c r="R128" s="53"/>
      <c r="S128" s="53"/>
      <c r="T128" s="53"/>
      <c r="U128" s="53"/>
      <c r="V128" s="53"/>
      <c r="W128" s="53"/>
      <c r="X128" s="53"/>
      <c r="Y128" s="53"/>
      <c r="Z128" s="53"/>
      <c r="AA128" s="53"/>
      <c r="AB128" s="53"/>
    </row>
    <row r="129" spans="1:28" s="25" customFormat="1" ht="12.65" hidden="1" customHeight="1" x14ac:dyDescent="0.35">
      <c r="A129" s="237"/>
      <c r="B129" s="216" t="str">
        <f>B119</f>
        <v>15-30 km = speedpedelec</v>
      </c>
      <c r="C129" s="240">
        <f t="shared" si="22"/>
        <v>0</v>
      </c>
      <c r="D129" s="239"/>
      <c r="E129" s="239"/>
      <c r="F129" s="239"/>
      <c r="G129" s="239"/>
      <c r="H129" s="239"/>
      <c r="I129" s="239"/>
      <c r="J129" s="239"/>
      <c r="K129" s="239"/>
      <c r="L129" s="239"/>
      <c r="O129" s="53"/>
      <c r="P129" s="53"/>
      <c r="Q129" s="53"/>
      <c r="R129" s="53"/>
      <c r="S129" s="53"/>
      <c r="T129" s="53"/>
      <c r="U129" s="53"/>
      <c r="V129" s="53"/>
      <c r="W129" s="53"/>
      <c r="X129" s="53"/>
      <c r="Y129" s="53"/>
      <c r="Z129" s="53"/>
      <c r="AA129" s="53"/>
      <c r="AB129" s="53"/>
    </row>
    <row r="130" spans="1:28" s="25" customFormat="1" ht="12.65" hidden="1" customHeight="1" x14ac:dyDescent="0.35">
      <c r="A130" s="237"/>
      <c r="B130" s="216" t="str">
        <f>B120</f>
        <v>&gt; 30 km = geen potentieel</v>
      </c>
      <c r="C130" s="240">
        <f t="shared" si="22"/>
        <v>0</v>
      </c>
      <c r="D130" s="239"/>
      <c r="E130" s="239"/>
      <c r="F130" s="239"/>
      <c r="G130" s="239"/>
      <c r="H130" s="239"/>
      <c r="I130" s="239"/>
      <c r="J130" s="239"/>
      <c r="K130" s="239"/>
      <c r="L130" s="239"/>
      <c r="O130" s="53"/>
      <c r="P130" s="53"/>
      <c r="Q130" s="53"/>
      <c r="R130" s="53"/>
      <c r="S130" s="53"/>
      <c r="T130" s="53"/>
      <c r="U130" s="53"/>
      <c r="V130" s="53"/>
      <c r="W130" s="53"/>
      <c r="X130" s="53"/>
      <c r="Y130" s="53"/>
      <c r="Z130" s="53"/>
      <c r="AA130" s="53"/>
      <c r="AB130" s="53"/>
    </row>
    <row r="131" spans="1:28" s="25" customFormat="1" ht="12.65" hidden="1" customHeight="1" x14ac:dyDescent="0.35">
      <c r="A131" s="237"/>
      <c r="B131" s="217" t="s">
        <v>4</v>
      </c>
      <c r="C131" s="241">
        <f>INDEX($B$115:$L$121,MATCH($B131,$B$115:$B$121,0),MATCH(C$125,$B$115:$L$115,0))</f>
        <v>0</v>
      </c>
      <c r="D131" s="239"/>
      <c r="E131" s="239"/>
      <c r="F131" s="239"/>
      <c r="G131" s="239"/>
      <c r="H131" s="239"/>
      <c r="I131" s="239"/>
      <c r="J131" s="239"/>
      <c r="K131" s="239"/>
      <c r="L131" s="239"/>
      <c r="O131" s="53"/>
      <c r="P131" s="53"/>
      <c r="Q131" s="53"/>
      <c r="R131" s="53"/>
      <c r="S131" s="53"/>
      <c r="T131" s="53"/>
      <c r="U131" s="53"/>
      <c r="V131" s="53"/>
      <c r="W131" s="53"/>
      <c r="X131" s="53"/>
      <c r="Y131" s="53"/>
      <c r="Z131" s="53"/>
      <c r="AA131" s="53"/>
      <c r="AB131" s="53"/>
    </row>
    <row r="132" spans="1:28" s="25" customFormat="1" ht="34" customHeight="1" x14ac:dyDescent="0.35">
      <c r="A132" s="237"/>
      <c r="B132" s="238"/>
      <c r="C132" s="239"/>
      <c r="D132" s="239"/>
      <c r="E132" s="239"/>
      <c r="F132" s="239"/>
      <c r="G132" s="239"/>
      <c r="H132" s="239"/>
      <c r="I132" s="239"/>
      <c r="J132" s="239"/>
      <c r="K132" s="239"/>
      <c r="L132" s="239"/>
      <c r="O132" s="53"/>
      <c r="P132" s="53"/>
      <c r="Q132" s="53"/>
      <c r="R132" s="53"/>
      <c r="S132" s="53"/>
      <c r="T132" s="53"/>
      <c r="U132" s="53"/>
      <c r="V132" s="53"/>
      <c r="W132" s="53"/>
      <c r="X132" s="53"/>
      <c r="Y132" s="53"/>
      <c r="Z132" s="53"/>
      <c r="AA132" s="53"/>
      <c r="AB132" s="53"/>
    </row>
    <row r="133" spans="1:28" s="25" customFormat="1" ht="27.65" customHeight="1" x14ac:dyDescent="0.35">
      <c r="A133" s="237"/>
      <c r="B133" s="556" t="s">
        <v>230</v>
      </c>
      <c r="C133" s="556"/>
      <c r="D133" s="556"/>
      <c r="E133" s="556"/>
      <c r="F133" s="556"/>
      <c r="G133" s="556"/>
      <c r="H133" s="556"/>
      <c r="I133" s="556"/>
      <c r="J133" s="556"/>
      <c r="K133" s="556"/>
      <c r="L133" s="556"/>
      <c r="O133" s="53"/>
      <c r="P133" s="53"/>
      <c r="Q133" s="53"/>
      <c r="R133" s="53"/>
      <c r="S133" s="53"/>
      <c r="T133" s="53"/>
      <c r="U133" s="53"/>
      <c r="V133" s="53"/>
      <c r="W133" s="53"/>
      <c r="X133" s="53"/>
      <c r="Y133" s="53"/>
      <c r="Z133" s="53"/>
      <c r="AA133" s="53"/>
      <c r="AB133" s="53"/>
    </row>
    <row r="134" spans="1:28" s="25" customFormat="1" ht="8.5" customHeight="1" x14ac:dyDescent="0.35">
      <c r="A134" s="237"/>
      <c r="B134" s="238"/>
      <c r="C134" s="239"/>
      <c r="D134" s="239"/>
      <c r="E134" s="239"/>
      <c r="F134" s="239"/>
      <c r="G134" s="239"/>
      <c r="H134" s="239"/>
      <c r="I134" s="239"/>
      <c r="J134" s="239"/>
      <c r="K134" s="239"/>
      <c r="L134" s="239"/>
      <c r="O134" s="53"/>
      <c r="P134" s="53"/>
      <c r="Q134" s="53"/>
      <c r="R134" s="53"/>
      <c r="S134" s="53"/>
      <c r="T134" s="53"/>
      <c r="U134" s="53"/>
      <c r="V134" s="53"/>
      <c r="W134" s="53"/>
      <c r="X134" s="53"/>
      <c r="Y134" s="53"/>
      <c r="Z134" s="53"/>
      <c r="AA134" s="53"/>
      <c r="AB134" s="53"/>
    </row>
    <row r="135" spans="1:28" s="25" customFormat="1" ht="12.65" customHeight="1" x14ac:dyDescent="0.35">
      <c r="A135" s="237"/>
      <c r="B135" s="552" t="s">
        <v>161</v>
      </c>
      <c r="C135" s="552"/>
      <c r="D135" s="552"/>
      <c r="E135" s="552"/>
      <c r="F135" s="552"/>
      <c r="G135" s="552"/>
      <c r="H135" s="552"/>
      <c r="I135" s="552"/>
      <c r="J135" s="552"/>
      <c r="K135" s="552"/>
      <c r="L135" s="552"/>
      <c r="O135" s="53"/>
      <c r="P135" s="53"/>
      <c r="Q135" s="53"/>
      <c r="R135" s="53"/>
      <c r="S135" s="53"/>
      <c r="T135" s="53"/>
      <c r="U135" s="53"/>
      <c r="V135" s="53"/>
      <c r="W135" s="53"/>
      <c r="X135" s="53"/>
      <c r="Y135" s="53"/>
      <c r="Z135" s="53"/>
      <c r="AA135" s="53"/>
      <c r="AB135" s="53"/>
    </row>
    <row r="136" spans="1:28" s="25" customFormat="1" ht="12.65" customHeight="1" x14ac:dyDescent="0.35">
      <c r="A136" s="66"/>
      <c r="B136" s="204"/>
      <c r="C136" s="204"/>
      <c r="D136" s="204"/>
      <c r="E136" s="204"/>
      <c r="F136" s="204"/>
      <c r="G136" s="204"/>
      <c r="H136" s="204"/>
      <c r="I136" s="204"/>
      <c r="J136" s="204"/>
      <c r="K136" s="204"/>
      <c r="L136" s="204"/>
      <c r="O136" s="53"/>
      <c r="P136" s="53"/>
      <c r="Q136" s="53"/>
      <c r="R136" s="53"/>
      <c r="S136" s="53"/>
      <c r="T136" s="53"/>
      <c r="U136" s="53"/>
      <c r="V136" s="53"/>
      <c r="W136" s="53"/>
      <c r="X136" s="53"/>
      <c r="Y136" s="53"/>
      <c r="Z136" s="53"/>
      <c r="AA136" s="53"/>
      <c r="AB136" s="53"/>
    </row>
    <row r="137" spans="1:28" s="25" customFormat="1" ht="12.65" hidden="1" customHeight="1" x14ac:dyDescent="0.35">
      <c r="A137" s="237"/>
      <c r="B137" s="53"/>
      <c r="C137" s="161" t="str">
        <f>C138&amp;"
n="&amp;C144</f>
        <v>2021
n=0</v>
      </c>
      <c r="D137" s="161" t="str">
        <f t="shared" ref="D137" si="23">D138&amp;"
n="&amp;D144</f>
        <v>2022
n=0</v>
      </c>
      <c r="E137" s="161" t="str">
        <f t="shared" ref="E137" si="24">E138&amp;"
n="&amp;E144</f>
        <v>2023
n=0</v>
      </c>
      <c r="F137" s="161" t="str">
        <f t="shared" ref="F137" si="25">F138&amp;"
n="&amp;F144</f>
        <v>2024
n=0</v>
      </c>
      <c r="G137" s="161" t="str">
        <f t="shared" ref="G137" si="26">G138&amp;"
n="&amp;G144</f>
        <v>2025
n=0</v>
      </c>
      <c r="H137" s="161" t="str">
        <f t="shared" ref="H137" si="27">H138&amp;"
n="&amp;H144</f>
        <v>2026
n=0</v>
      </c>
      <c r="I137" s="161" t="str">
        <f t="shared" ref="I137" si="28">I138&amp;"
n="&amp;I144</f>
        <v>2027
n=0</v>
      </c>
      <c r="J137" s="161" t="str">
        <f t="shared" ref="J137" si="29">J138&amp;"
n="&amp;J144</f>
        <v>2028
n=0</v>
      </c>
      <c r="K137" s="161" t="str">
        <f t="shared" ref="K137" si="30">K138&amp;"
n="&amp;K144</f>
        <v>2029
n=0</v>
      </c>
      <c r="L137" s="161" t="str">
        <f t="shared" ref="L137" si="31">L138&amp;"
n="&amp;L144</f>
        <v>2030
n=0</v>
      </c>
      <c r="O137" s="53"/>
      <c r="P137" s="53"/>
      <c r="Q137" s="53"/>
      <c r="R137" s="53"/>
      <c r="S137" s="53"/>
      <c r="T137" s="53"/>
      <c r="U137" s="53"/>
      <c r="V137" s="53"/>
      <c r="W137" s="53"/>
      <c r="X137" s="53"/>
      <c r="Y137" s="53"/>
      <c r="Z137" s="53"/>
      <c r="AA137" s="53"/>
      <c r="AB137" s="53"/>
    </row>
    <row r="138" spans="1:28" s="25" customFormat="1" ht="12.65" customHeight="1" x14ac:dyDescent="0.35">
      <c r="A138" s="237"/>
      <c r="B138" s="228"/>
      <c r="C138" s="229">
        <v>2021</v>
      </c>
      <c r="D138" s="229">
        <v>2022</v>
      </c>
      <c r="E138" s="229">
        <v>2023</v>
      </c>
      <c r="F138" s="229">
        <v>2024</v>
      </c>
      <c r="G138" s="229">
        <v>2025</v>
      </c>
      <c r="H138" s="229">
        <v>2026</v>
      </c>
      <c r="I138" s="229">
        <v>2027</v>
      </c>
      <c r="J138" s="229">
        <v>2028</v>
      </c>
      <c r="K138" s="229">
        <v>2029</v>
      </c>
      <c r="L138" s="229">
        <v>2030</v>
      </c>
      <c r="N138" s="210" t="s">
        <v>71</v>
      </c>
      <c r="O138" s="53"/>
      <c r="P138" s="53"/>
      <c r="Q138" s="53"/>
      <c r="R138" s="53"/>
      <c r="S138" s="53"/>
      <c r="T138" s="53"/>
      <c r="U138" s="53"/>
      <c r="V138" s="53"/>
      <c r="W138" s="53"/>
      <c r="X138" s="53"/>
      <c r="Y138" s="53"/>
      <c r="Z138" s="53"/>
      <c r="AA138" s="53"/>
      <c r="AB138" s="53"/>
    </row>
    <row r="139" spans="1:28" s="25" customFormat="1" ht="12.65" customHeight="1" x14ac:dyDescent="0.35">
      <c r="A139" s="237"/>
      <c r="B139" s="230" t="s">
        <v>177</v>
      </c>
      <c r="C139" s="4"/>
      <c r="D139" s="4"/>
      <c r="E139" s="4"/>
      <c r="F139" s="4"/>
      <c r="G139" s="4"/>
      <c r="H139" s="4"/>
      <c r="I139" s="4"/>
      <c r="J139" s="4"/>
      <c r="K139" s="4"/>
      <c r="L139" s="4"/>
      <c r="N139" s="5">
        <v>1</v>
      </c>
      <c r="O139" s="1"/>
      <c r="P139" s="1"/>
      <c r="Q139" s="1"/>
      <c r="R139" s="1"/>
      <c r="S139" s="1"/>
      <c r="T139" s="1"/>
      <c r="U139" s="1"/>
      <c r="V139" s="1"/>
      <c r="W139" s="53"/>
      <c r="X139" s="53"/>
      <c r="Y139" s="53"/>
      <c r="Z139" s="53"/>
      <c r="AA139" s="53"/>
      <c r="AB139" s="53"/>
    </row>
    <row r="140" spans="1:28" s="25" customFormat="1" ht="12.65" customHeight="1" x14ac:dyDescent="0.35">
      <c r="A140" s="237"/>
      <c r="B140" s="230" t="s">
        <v>178</v>
      </c>
      <c r="C140" s="4"/>
      <c r="D140" s="4"/>
      <c r="E140" s="4"/>
      <c r="F140" s="4"/>
      <c r="G140" s="4"/>
      <c r="H140" s="4"/>
      <c r="I140" s="4"/>
      <c r="J140" s="4"/>
      <c r="K140" s="4"/>
      <c r="L140" s="4"/>
      <c r="N140" s="5">
        <v>2</v>
      </c>
      <c r="O140" s="1"/>
      <c r="P140" s="1"/>
      <c r="Q140" s="1"/>
      <c r="R140" s="1"/>
      <c r="S140" s="1"/>
      <c r="T140" s="1"/>
      <c r="U140" s="1"/>
      <c r="V140" s="1"/>
      <c r="W140" s="53"/>
      <c r="X140" s="53"/>
      <c r="Y140" s="53"/>
      <c r="Z140" s="53"/>
      <c r="AA140" s="53"/>
      <c r="AB140" s="53"/>
    </row>
    <row r="141" spans="1:28" s="25" customFormat="1" ht="12.65" customHeight="1" x14ac:dyDescent="0.35">
      <c r="A141" s="237"/>
      <c r="B141" s="230" t="s">
        <v>165</v>
      </c>
      <c r="C141" s="4"/>
      <c r="D141" s="4"/>
      <c r="E141" s="4"/>
      <c r="F141" s="4"/>
      <c r="G141" s="4"/>
      <c r="H141" s="4"/>
      <c r="I141" s="4"/>
      <c r="J141" s="4"/>
      <c r="K141" s="4"/>
      <c r="L141" s="4"/>
      <c r="N141" s="5">
        <v>3</v>
      </c>
      <c r="O141" s="1"/>
      <c r="P141" s="1"/>
      <c r="Q141" s="1"/>
      <c r="R141" s="1"/>
      <c r="S141" s="1"/>
      <c r="T141" s="1"/>
      <c r="U141" s="1"/>
      <c r="V141" s="1"/>
      <c r="W141" s="53"/>
      <c r="X141" s="53"/>
      <c r="Y141" s="53"/>
      <c r="Z141" s="53"/>
      <c r="AA141" s="53"/>
      <c r="AB141" s="53"/>
    </row>
    <row r="142" spans="1:28" s="25" customFormat="1" ht="12.65" customHeight="1" x14ac:dyDescent="0.35">
      <c r="A142" s="237"/>
      <c r="B142" s="230" t="s">
        <v>164</v>
      </c>
      <c r="C142" s="4"/>
      <c r="D142" s="4"/>
      <c r="E142" s="4"/>
      <c r="F142" s="4"/>
      <c r="G142" s="4"/>
      <c r="H142" s="4"/>
      <c r="I142" s="4"/>
      <c r="J142" s="4"/>
      <c r="K142" s="4"/>
      <c r="L142" s="4"/>
      <c r="N142" s="5">
        <v>4</v>
      </c>
      <c r="O142" s="1"/>
      <c r="P142" s="1"/>
      <c r="Q142" s="1"/>
      <c r="R142" s="1"/>
      <c r="S142" s="1"/>
      <c r="T142" s="1"/>
      <c r="U142" s="1"/>
      <c r="V142" s="1"/>
      <c r="W142" s="53"/>
      <c r="X142" s="53"/>
      <c r="Y142" s="53"/>
      <c r="Z142" s="53"/>
      <c r="AA142" s="53"/>
      <c r="AB142" s="53"/>
    </row>
    <row r="143" spans="1:28" s="25" customFormat="1" ht="12.65" customHeight="1" x14ac:dyDescent="0.35">
      <c r="A143" s="237"/>
      <c r="B143" s="335" t="s">
        <v>163</v>
      </c>
      <c r="C143" s="4"/>
      <c r="D143" s="4"/>
      <c r="E143" s="4"/>
      <c r="F143" s="4"/>
      <c r="G143" s="4"/>
      <c r="H143" s="4"/>
      <c r="I143" s="4"/>
      <c r="J143" s="4"/>
      <c r="K143" s="4"/>
      <c r="L143" s="4"/>
      <c r="N143" s="2"/>
      <c r="O143" s="1"/>
      <c r="P143" s="1"/>
      <c r="Q143" s="1"/>
      <c r="R143" s="1"/>
      <c r="S143" s="1"/>
      <c r="T143" s="1"/>
      <c r="U143" s="1"/>
      <c r="V143" s="1"/>
      <c r="W143" s="53"/>
      <c r="X143" s="53"/>
      <c r="Y143" s="53"/>
      <c r="Z143" s="53"/>
      <c r="AA143" s="53"/>
      <c r="AB143" s="53"/>
    </row>
    <row r="144" spans="1:28" s="25" customFormat="1" ht="12.65" customHeight="1" x14ac:dyDescent="0.35">
      <c r="A144" s="237"/>
      <c r="B144" s="217" t="s">
        <v>4</v>
      </c>
      <c r="C144" s="7">
        <f>SUM(C139:C143)</f>
        <v>0</v>
      </c>
      <c r="D144" s="7">
        <f t="shared" ref="D144:L144" si="32">SUM(D139:D143)</f>
        <v>0</v>
      </c>
      <c r="E144" s="7">
        <f t="shared" si="32"/>
        <v>0</v>
      </c>
      <c r="F144" s="7">
        <f t="shared" si="32"/>
        <v>0</v>
      </c>
      <c r="G144" s="7">
        <f t="shared" si="32"/>
        <v>0</v>
      </c>
      <c r="H144" s="7">
        <f t="shared" si="32"/>
        <v>0</v>
      </c>
      <c r="I144" s="7">
        <f t="shared" si="32"/>
        <v>0</v>
      </c>
      <c r="J144" s="7">
        <f t="shared" si="32"/>
        <v>0</v>
      </c>
      <c r="K144" s="7">
        <f t="shared" si="32"/>
        <v>0</v>
      </c>
      <c r="L144" s="7">
        <f t="shared" si="32"/>
        <v>0</v>
      </c>
      <c r="N144" s="2"/>
      <c r="O144" s="1"/>
      <c r="P144" s="1"/>
      <c r="Q144" s="1"/>
      <c r="R144" s="1"/>
      <c r="S144" s="1"/>
      <c r="T144" s="1"/>
      <c r="U144" s="1"/>
      <c r="V144" s="1"/>
      <c r="W144" s="53"/>
      <c r="X144" s="53"/>
      <c r="Y144" s="53"/>
      <c r="Z144" s="53"/>
      <c r="AA144" s="53"/>
      <c r="AB144" s="53"/>
    </row>
    <row r="145" spans="1:34" s="25" customFormat="1" ht="14.15" customHeight="1" x14ac:dyDescent="0.35">
      <c r="A145" s="39"/>
      <c r="B145" s="236" t="s">
        <v>99</v>
      </c>
      <c r="C145" s="22" t="str">
        <f>IF(C144=SUM(C12),"ok","Niet ok")</f>
        <v>ok</v>
      </c>
      <c r="D145" s="22" t="str">
        <f t="shared" ref="D145" si="33">IF(D144=SUM(D12),"ok","Niet ok")</f>
        <v>ok</v>
      </c>
      <c r="E145" s="22" t="str">
        <f>IF(E144=SUM(E12),"ok","Niet ok")</f>
        <v>ok</v>
      </c>
      <c r="F145" s="22" t="str">
        <f t="shared" ref="F145:L145" si="34">IF(F144=SUM(F12),"ok","Niet ok")</f>
        <v>ok</v>
      </c>
      <c r="G145" s="22" t="str">
        <f t="shared" si="34"/>
        <v>ok</v>
      </c>
      <c r="H145" s="22" t="str">
        <f t="shared" si="34"/>
        <v>ok</v>
      </c>
      <c r="I145" s="22" t="str">
        <f t="shared" si="34"/>
        <v>ok</v>
      </c>
      <c r="J145" s="22" t="str">
        <f t="shared" si="34"/>
        <v>ok</v>
      </c>
      <c r="K145" s="22" t="str">
        <f t="shared" si="34"/>
        <v>ok</v>
      </c>
      <c r="L145" s="22" t="str">
        <f t="shared" si="34"/>
        <v>ok</v>
      </c>
      <c r="N145" s="1"/>
      <c r="O145" s="1"/>
      <c r="P145" s="1"/>
      <c r="Q145" s="1"/>
      <c r="R145" s="1"/>
      <c r="S145" s="1"/>
      <c r="T145" s="1"/>
      <c r="U145" s="1"/>
      <c r="V145" s="1"/>
      <c r="W145" s="53"/>
      <c r="X145" s="53"/>
      <c r="Y145" s="53"/>
      <c r="Z145" s="53"/>
      <c r="AA145" s="53"/>
      <c r="AB145" s="53"/>
      <c r="AC145" s="53"/>
      <c r="AD145" s="53"/>
      <c r="AE145" s="53"/>
      <c r="AF145" s="53"/>
      <c r="AG145" s="53"/>
      <c r="AH145" s="53"/>
    </row>
    <row r="146" spans="1:34" s="25" customFormat="1" ht="14.15" customHeight="1" x14ac:dyDescent="0.35">
      <c r="A146" s="39"/>
      <c r="B146" s="231" t="s">
        <v>247</v>
      </c>
      <c r="C146" s="24"/>
      <c r="D146" s="24"/>
      <c r="E146" s="24"/>
      <c r="F146" s="24"/>
      <c r="G146" s="24"/>
      <c r="H146" s="24"/>
      <c r="I146" s="24"/>
      <c r="J146" s="24"/>
      <c r="K146" s="24"/>
      <c r="L146" s="24"/>
      <c r="N146" s="53"/>
      <c r="O146" s="53"/>
      <c r="P146" s="53"/>
      <c r="Q146" s="53"/>
      <c r="R146" s="53"/>
      <c r="S146" s="53"/>
      <c r="T146" s="53"/>
      <c r="U146" s="53"/>
      <c r="V146" s="53"/>
      <c r="W146" s="53"/>
      <c r="X146" s="53"/>
      <c r="Y146" s="53"/>
      <c r="Z146" s="53"/>
      <c r="AA146" s="53"/>
      <c r="AB146" s="53"/>
      <c r="AC146" s="53"/>
      <c r="AD146" s="53"/>
      <c r="AE146" s="53"/>
      <c r="AF146" s="53"/>
      <c r="AG146" s="53"/>
      <c r="AH146" s="53"/>
    </row>
    <row r="147" spans="1:34" s="25" customFormat="1" ht="12.65" customHeight="1" x14ac:dyDescent="0.35">
      <c r="A147" s="237"/>
      <c r="B147" s="231"/>
      <c r="C147" s="210"/>
      <c r="D147" s="210"/>
      <c r="E147" s="53"/>
      <c r="F147" s="53"/>
      <c r="G147" s="53"/>
      <c r="H147" s="53"/>
      <c r="I147" s="53"/>
      <c r="J147" s="53"/>
      <c r="K147" s="53"/>
      <c r="L147" s="53"/>
      <c r="O147" s="53"/>
      <c r="P147" s="53"/>
      <c r="Q147" s="53"/>
      <c r="R147" s="53"/>
      <c r="S147" s="53"/>
      <c r="T147" s="53"/>
      <c r="U147" s="53"/>
      <c r="V147" s="53"/>
      <c r="W147" s="53"/>
      <c r="X147" s="53"/>
      <c r="Y147" s="53"/>
      <c r="Z147" s="53"/>
      <c r="AA147" s="53"/>
      <c r="AB147" s="53"/>
    </row>
    <row r="148" spans="1:34" s="25" customFormat="1" ht="12.65" customHeight="1" x14ac:dyDescent="0.35">
      <c r="A148" s="237"/>
      <c r="B148" s="552" t="s">
        <v>241</v>
      </c>
      <c r="C148" s="552"/>
      <c r="D148" s="552"/>
      <c r="E148" s="552"/>
      <c r="F148" s="552"/>
      <c r="G148" s="552"/>
      <c r="H148" s="552"/>
      <c r="I148" s="552"/>
      <c r="J148" s="552"/>
      <c r="K148" s="552"/>
      <c r="L148" s="552"/>
      <c r="O148" s="53"/>
      <c r="P148" s="53"/>
      <c r="Q148" s="53"/>
      <c r="R148" s="53"/>
      <c r="S148" s="53"/>
      <c r="T148" s="53"/>
      <c r="U148" s="53"/>
      <c r="V148" s="53"/>
      <c r="W148" s="53"/>
      <c r="X148" s="53"/>
      <c r="Y148" s="53"/>
      <c r="Z148" s="53"/>
      <c r="AA148" s="53"/>
      <c r="AB148" s="53"/>
    </row>
    <row r="149" spans="1:34" s="25" customFormat="1" ht="12.65" customHeight="1" x14ac:dyDescent="0.35">
      <c r="A149" s="66"/>
      <c r="B149" s="204"/>
      <c r="C149" s="204"/>
      <c r="D149" s="204"/>
      <c r="E149" s="204"/>
      <c r="F149" s="204"/>
      <c r="G149" s="204"/>
      <c r="H149" s="204"/>
      <c r="I149" s="204"/>
      <c r="J149" s="204"/>
      <c r="K149" s="204"/>
      <c r="L149" s="204"/>
      <c r="O149" s="53"/>
      <c r="P149" s="53"/>
      <c r="Q149" s="53"/>
      <c r="R149" s="53"/>
      <c r="S149" s="53"/>
      <c r="T149" s="53"/>
      <c r="U149" s="53"/>
      <c r="V149" s="53"/>
      <c r="W149" s="53"/>
      <c r="X149" s="53"/>
      <c r="Y149" s="53"/>
      <c r="Z149" s="53"/>
      <c r="AA149" s="53"/>
      <c r="AB149" s="53"/>
    </row>
    <row r="150" spans="1:34" s="25" customFormat="1" ht="12.65" hidden="1" customHeight="1" x14ac:dyDescent="0.35">
      <c r="A150" s="237"/>
      <c r="B150" s="238"/>
      <c r="C150" s="161" t="str">
        <f>C151&amp;"
n="&amp;C155</f>
        <v>2021
n=0</v>
      </c>
      <c r="D150" s="161" t="str">
        <f t="shared" ref="D150:L150" si="35">D151&amp;"
n="&amp;D155</f>
        <v>2022
n=0</v>
      </c>
      <c r="E150" s="161" t="str">
        <f t="shared" si="35"/>
        <v>2023
n=0</v>
      </c>
      <c r="F150" s="161" t="str">
        <f t="shared" si="35"/>
        <v>2024
n=0</v>
      </c>
      <c r="G150" s="161" t="str">
        <f t="shared" si="35"/>
        <v>2025
n=0</v>
      </c>
      <c r="H150" s="161" t="str">
        <f t="shared" si="35"/>
        <v>2026
n=0</v>
      </c>
      <c r="I150" s="161" t="str">
        <f t="shared" si="35"/>
        <v>2027
n=0</v>
      </c>
      <c r="J150" s="161" t="str">
        <f t="shared" si="35"/>
        <v>2028
n=0</v>
      </c>
      <c r="K150" s="161" t="str">
        <f t="shared" si="35"/>
        <v>2029
n=0</v>
      </c>
      <c r="L150" s="161" t="str">
        <f t="shared" si="35"/>
        <v>2030
n=0</v>
      </c>
      <c r="O150" s="53"/>
      <c r="P150" s="53"/>
      <c r="Q150" s="53"/>
      <c r="R150" s="53"/>
      <c r="S150" s="53"/>
      <c r="T150" s="53"/>
      <c r="U150" s="53"/>
      <c r="V150" s="53"/>
      <c r="W150" s="53"/>
      <c r="X150" s="53"/>
      <c r="Y150" s="53"/>
      <c r="Z150" s="53"/>
      <c r="AA150" s="53"/>
      <c r="AB150" s="53"/>
    </row>
    <row r="151" spans="1:34" s="25" customFormat="1" ht="12.65" customHeight="1" x14ac:dyDescent="0.35">
      <c r="A151" s="237"/>
      <c r="B151" s="228"/>
      <c r="C151" s="229">
        <v>2021</v>
      </c>
      <c r="D151" s="229">
        <v>2022</v>
      </c>
      <c r="E151" s="229">
        <v>2023</v>
      </c>
      <c r="F151" s="229">
        <v>2024</v>
      </c>
      <c r="G151" s="229">
        <v>2025</v>
      </c>
      <c r="H151" s="229">
        <v>2026</v>
      </c>
      <c r="I151" s="229">
        <v>2027</v>
      </c>
      <c r="J151" s="229">
        <v>2028</v>
      </c>
      <c r="K151" s="229">
        <v>2029</v>
      </c>
      <c r="L151" s="229">
        <v>2030</v>
      </c>
      <c r="N151" s="210" t="s">
        <v>71</v>
      </c>
      <c r="O151" s="53"/>
      <c r="P151" s="53"/>
      <c r="Q151" s="53"/>
      <c r="R151" s="53"/>
      <c r="S151" s="53"/>
      <c r="T151" s="53"/>
      <c r="U151" s="53"/>
      <c r="V151" s="53"/>
      <c r="W151" s="53"/>
      <c r="X151" s="53"/>
      <c r="Y151" s="53"/>
      <c r="Z151" s="53"/>
      <c r="AA151" s="53"/>
      <c r="AB151" s="53"/>
    </row>
    <row r="152" spans="1:34" s="25" customFormat="1" ht="12.65" customHeight="1" x14ac:dyDescent="0.35">
      <c r="A152" s="237"/>
      <c r="B152" s="230" t="s">
        <v>235</v>
      </c>
      <c r="C152" s="4"/>
      <c r="D152" s="4"/>
      <c r="E152" s="4"/>
      <c r="F152" s="4"/>
      <c r="G152" s="4"/>
      <c r="H152" s="4"/>
      <c r="I152" s="4"/>
      <c r="J152" s="4"/>
      <c r="K152" s="4"/>
      <c r="L152" s="4"/>
      <c r="N152" s="5">
        <v>1</v>
      </c>
      <c r="O152" s="1"/>
      <c r="P152" s="1"/>
      <c r="Q152" s="1"/>
      <c r="R152" s="1"/>
      <c r="S152" s="1"/>
      <c r="T152" s="1"/>
      <c r="U152" s="1"/>
      <c r="V152" s="1"/>
      <c r="W152" s="53"/>
      <c r="X152" s="53"/>
      <c r="Y152" s="53"/>
      <c r="Z152" s="53"/>
      <c r="AA152" s="53"/>
      <c r="AB152" s="53"/>
    </row>
    <row r="153" spans="1:34" s="25" customFormat="1" ht="12.65" customHeight="1" x14ac:dyDescent="0.35">
      <c r="A153" s="237"/>
      <c r="B153" s="230" t="s">
        <v>236</v>
      </c>
      <c r="C153" s="4"/>
      <c r="D153" s="4"/>
      <c r="E153" s="4"/>
      <c r="F153" s="4"/>
      <c r="G153" s="4"/>
      <c r="H153" s="4"/>
      <c r="I153" s="4"/>
      <c r="J153" s="4"/>
      <c r="K153" s="4"/>
      <c r="L153" s="4"/>
      <c r="N153" s="5">
        <v>2</v>
      </c>
      <c r="O153" s="1"/>
      <c r="P153" s="1"/>
      <c r="Q153" s="1"/>
      <c r="R153" s="1"/>
      <c r="S153" s="1"/>
      <c r="T153" s="1"/>
      <c r="U153" s="1"/>
      <c r="V153" s="1"/>
      <c r="W153" s="53"/>
      <c r="X153" s="53"/>
      <c r="Y153" s="53"/>
      <c r="Z153" s="53"/>
      <c r="AA153" s="53"/>
      <c r="AB153" s="53"/>
    </row>
    <row r="154" spans="1:34" s="25" customFormat="1" ht="12.65" customHeight="1" x14ac:dyDescent="0.35">
      <c r="A154" s="237"/>
      <c r="B154" s="230" t="s">
        <v>237</v>
      </c>
      <c r="C154" s="4"/>
      <c r="D154" s="4"/>
      <c r="E154" s="4"/>
      <c r="F154" s="4"/>
      <c r="G154" s="4"/>
      <c r="H154" s="4"/>
      <c r="I154" s="4"/>
      <c r="J154" s="4"/>
      <c r="K154" s="4"/>
      <c r="L154" s="4"/>
      <c r="N154" s="5">
        <v>3</v>
      </c>
      <c r="O154" s="1"/>
      <c r="P154" s="1"/>
      <c r="Q154" s="1"/>
      <c r="R154" s="1"/>
      <c r="S154" s="1"/>
      <c r="T154" s="1"/>
      <c r="U154" s="1"/>
      <c r="V154" s="1"/>
      <c r="W154" s="53"/>
      <c r="X154" s="53"/>
      <c r="Y154" s="53"/>
      <c r="Z154" s="53"/>
      <c r="AA154" s="53"/>
      <c r="AB154" s="53"/>
    </row>
    <row r="155" spans="1:34" s="25" customFormat="1" ht="12.65" customHeight="1" x14ac:dyDescent="0.35">
      <c r="A155" s="237"/>
      <c r="B155" s="217" t="s">
        <v>4</v>
      </c>
      <c r="C155" s="7">
        <f>SUM(C152:C154)</f>
        <v>0</v>
      </c>
      <c r="D155" s="7">
        <f t="shared" ref="C155:L155" si="36">SUM(D152:D154)</f>
        <v>0</v>
      </c>
      <c r="E155" s="7">
        <f t="shared" si="36"/>
        <v>0</v>
      </c>
      <c r="F155" s="7">
        <f t="shared" si="36"/>
        <v>0</v>
      </c>
      <c r="G155" s="7">
        <f t="shared" si="36"/>
        <v>0</v>
      </c>
      <c r="H155" s="7">
        <f t="shared" si="36"/>
        <v>0</v>
      </c>
      <c r="I155" s="7">
        <f t="shared" si="36"/>
        <v>0</v>
      </c>
      <c r="J155" s="7">
        <f t="shared" si="36"/>
        <v>0</v>
      </c>
      <c r="K155" s="7">
        <f t="shared" si="36"/>
        <v>0</v>
      </c>
      <c r="L155" s="7">
        <f t="shared" si="36"/>
        <v>0</v>
      </c>
      <c r="N155" s="5">
        <v>4</v>
      </c>
      <c r="O155" s="1"/>
      <c r="P155" s="1"/>
      <c r="Q155" s="1"/>
      <c r="R155" s="1"/>
      <c r="S155" s="1"/>
      <c r="T155" s="1"/>
      <c r="U155" s="1"/>
      <c r="V155" s="1"/>
      <c r="W155" s="53"/>
      <c r="X155" s="53"/>
      <c r="Y155" s="53"/>
      <c r="Z155" s="53"/>
      <c r="AA155" s="53"/>
      <c r="AB155" s="53"/>
    </row>
    <row r="156" spans="1:34" s="25" customFormat="1" ht="14.15" customHeight="1" x14ac:dyDescent="0.35">
      <c r="A156" s="39"/>
      <c r="B156" s="236" t="s">
        <v>99</v>
      </c>
      <c r="C156" s="22" t="str">
        <f t="shared" ref="C156:L156" si="37">IF(C155=SUM(C12),"ok","Niet ok")</f>
        <v>ok</v>
      </c>
      <c r="D156" s="22" t="str">
        <f t="shared" si="37"/>
        <v>ok</v>
      </c>
      <c r="E156" s="22" t="str">
        <f t="shared" si="37"/>
        <v>ok</v>
      </c>
      <c r="F156" s="22" t="str">
        <f t="shared" si="37"/>
        <v>ok</v>
      </c>
      <c r="G156" s="22" t="str">
        <f t="shared" si="37"/>
        <v>ok</v>
      </c>
      <c r="H156" s="22" t="str">
        <f t="shared" si="37"/>
        <v>ok</v>
      </c>
      <c r="I156" s="22" t="str">
        <f t="shared" si="37"/>
        <v>ok</v>
      </c>
      <c r="J156" s="22" t="str">
        <f t="shared" si="37"/>
        <v>ok</v>
      </c>
      <c r="K156" s="22" t="str">
        <f t="shared" si="37"/>
        <v>ok</v>
      </c>
      <c r="L156" s="22" t="str">
        <f t="shared" si="37"/>
        <v>ok</v>
      </c>
      <c r="N156" s="1"/>
      <c r="O156" s="1"/>
      <c r="P156" s="1"/>
      <c r="Q156" s="1"/>
      <c r="R156" s="1"/>
      <c r="S156" s="1"/>
      <c r="T156" s="1"/>
      <c r="U156" s="1"/>
      <c r="V156" s="1"/>
      <c r="W156" s="53"/>
      <c r="X156" s="53"/>
      <c r="Y156" s="53"/>
      <c r="Z156" s="53"/>
      <c r="AA156" s="53"/>
      <c r="AB156" s="53"/>
      <c r="AC156" s="53"/>
      <c r="AD156" s="53"/>
      <c r="AE156" s="53"/>
      <c r="AF156" s="53"/>
      <c r="AG156" s="53"/>
      <c r="AH156" s="53"/>
    </row>
    <row r="157" spans="1:34" s="25" customFormat="1" ht="14.15" customHeight="1" x14ac:dyDescent="0.35">
      <c r="A157" s="39"/>
      <c r="B157" s="231" t="s">
        <v>247</v>
      </c>
      <c r="C157" s="24"/>
      <c r="D157" s="24"/>
      <c r="E157" s="24"/>
      <c r="F157" s="24"/>
      <c r="G157" s="24"/>
      <c r="H157" s="24"/>
      <c r="I157" s="24"/>
      <c r="J157" s="24"/>
      <c r="K157" s="24"/>
      <c r="L157" s="24"/>
      <c r="N157" s="53"/>
      <c r="O157" s="53"/>
      <c r="P157" s="53"/>
      <c r="Q157" s="53"/>
      <c r="R157" s="53"/>
      <c r="S157" s="53"/>
      <c r="T157" s="53"/>
      <c r="U157" s="53"/>
      <c r="V157" s="53"/>
      <c r="W157" s="53"/>
      <c r="X157" s="53"/>
      <c r="Y157" s="53"/>
      <c r="Z157" s="53"/>
      <c r="AA157" s="53"/>
      <c r="AB157" s="53"/>
      <c r="AC157" s="53"/>
      <c r="AD157" s="53"/>
      <c r="AE157" s="53"/>
      <c r="AF157" s="53"/>
      <c r="AG157" s="53"/>
      <c r="AH157" s="53"/>
    </row>
    <row r="158" spans="1:34" s="25" customFormat="1" ht="12.65" customHeight="1" x14ac:dyDescent="0.35">
      <c r="A158" s="237"/>
      <c r="B158" s="238"/>
      <c r="C158" s="239"/>
      <c r="D158" s="239"/>
      <c r="E158" s="239"/>
      <c r="F158" s="239"/>
      <c r="G158" s="239"/>
      <c r="H158" s="239"/>
      <c r="I158" s="239"/>
      <c r="J158" s="239"/>
      <c r="K158" s="239"/>
      <c r="L158" s="239"/>
      <c r="O158" s="53"/>
      <c r="P158" s="53"/>
      <c r="Q158" s="53"/>
      <c r="R158" s="53"/>
      <c r="S158" s="53"/>
      <c r="T158" s="53"/>
      <c r="U158" s="53"/>
      <c r="V158" s="53"/>
      <c r="W158" s="53"/>
      <c r="X158" s="53"/>
      <c r="Y158" s="53"/>
      <c r="Z158" s="53"/>
      <c r="AA158" s="53"/>
      <c r="AB158" s="53"/>
    </row>
    <row r="159" spans="1:34" s="25" customFormat="1" ht="12.65" customHeight="1" x14ac:dyDescent="0.35">
      <c r="A159" s="237"/>
      <c r="B159" s="552" t="s">
        <v>242</v>
      </c>
      <c r="C159" s="552"/>
      <c r="D159" s="552"/>
      <c r="E159" s="552"/>
      <c r="F159" s="552"/>
      <c r="G159" s="552"/>
      <c r="H159" s="552"/>
      <c r="I159" s="552"/>
      <c r="J159" s="552"/>
      <c r="K159" s="552"/>
      <c r="L159" s="552"/>
      <c r="P159" s="53"/>
      <c r="Q159" s="53"/>
      <c r="R159" s="53"/>
      <c r="S159" s="53"/>
      <c r="T159" s="53"/>
      <c r="U159" s="53"/>
      <c r="V159" s="53"/>
      <c r="W159" s="53"/>
      <c r="X159" s="53"/>
      <c r="Y159" s="53"/>
      <c r="Z159" s="53"/>
      <c r="AA159" s="53"/>
      <c r="AB159" s="53"/>
    </row>
    <row r="160" spans="1:34" s="25" customFormat="1" ht="12.65" customHeight="1" x14ac:dyDescent="0.35">
      <c r="A160" s="237"/>
      <c r="B160" s="238"/>
      <c r="C160" s="239"/>
      <c r="D160" s="239"/>
      <c r="E160" s="239"/>
      <c r="F160" s="239"/>
      <c r="G160" s="239"/>
      <c r="H160" s="239"/>
      <c r="I160" s="239"/>
      <c r="J160" s="239"/>
      <c r="K160" s="239"/>
      <c r="L160" s="239"/>
      <c r="P160" s="53"/>
      <c r="Q160" s="53"/>
      <c r="R160" s="53"/>
      <c r="S160" s="53"/>
      <c r="T160" s="53"/>
      <c r="U160" s="53"/>
      <c r="V160" s="53"/>
      <c r="W160" s="53"/>
      <c r="X160" s="53"/>
      <c r="Y160" s="53"/>
      <c r="Z160" s="53"/>
      <c r="AA160" s="53"/>
      <c r="AB160" s="53"/>
    </row>
    <row r="161" spans="1:28" s="25" customFormat="1" ht="12.65" customHeight="1" x14ac:dyDescent="0.35">
      <c r="A161" s="237"/>
      <c r="B161" s="228"/>
      <c r="C161" s="229">
        <v>2021</v>
      </c>
      <c r="D161" s="229">
        <v>2022</v>
      </c>
      <c r="E161" s="229">
        <v>2023</v>
      </c>
      <c r="F161" s="229">
        <v>2024</v>
      </c>
      <c r="G161" s="229">
        <v>2025</v>
      </c>
      <c r="H161" s="229">
        <v>2026</v>
      </c>
      <c r="I161" s="229">
        <v>2027</v>
      </c>
      <c r="J161" s="229">
        <v>2028</v>
      </c>
      <c r="K161" s="229">
        <v>2029</v>
      </c>
      <c r="L161" s="229">
        <v>2030</v>
      </c>
      <c r="N161" s="210" t="s">
        <v>71</v>
      </c>
      <c r="O161" s="53"/>
      <c r="P161" s="53"/>
      <c r="Q161" s="53"/>
      <c r="R161" s="53"/>
      <c r="S161" s="53"/>
      <c r="T161" s="53"/>
      <c r="U161" s="53"/>
      <c r="V161" s="53"/>
      <c r="W161" s="53"/>
      <c r="X161" s="53"/>
      <c r="Y161" s="53"/>
      <c r="Z161" s="53"/>
      <c r="AA161" s="53"/>
      <c r="AB161" s="53"/>
    </row>
    <row r="162" spans="1:28" s="25" customFormat="1" ht="15" customHeight="1" x14ac:dyDescent="0.35">
      <c r="A162" s="237"/>
      <c r="B162" s="216" t="s">
        <v>6</v>
      </c>
      <c r="C162" s="4"/>
      <c r="D162" s="4"/>
      <c r="E162" s="4"/>
      <c r="F162" s="4"/>
      <c r="G162" s="4"/>
      <c r="H162" s="4"/>
      <c r="I162" s="4"/>
      <c r="J162" s="4"/>
      <c r="K162" s="4"/>
      <c r="L162" s="4"/>
      <c r="N162" s="5">
        <v>1</v>
      </c>
      <c r="O162" s="1"/>
      <c r="P162" s="1"/>
      <c r="Q162" s="1"/>
      <c r="R162" s="1"/>
      <c r="S162" s="1"/>
      <c r="T162" s="1"/>
      <c r="U162" s="1"/>
      <c r="V162" s="1"/>
      <c r="W162" s="53"/>
      <c r="X162" s="53"/>
      <c r="Y162" s="53"/>
      <c r="Z162" s="53"/>
      <c r="AA162" s="53"/>
      <c r="AB162" s="53"/>
    </row>
    <row r="163" spans="1:28" s="25" customFormat="1" ht="15" customHeight="1" x14ac:dyDescent="0.35">
      <c r="A163" s="237"/>
      <c r="B163" s="216" t="s">
        <v>5</v>
      </c>
      <c r="C163" s="4"/>
      <c r="D163" s="4"/>
      <c r="E163" s="4"/>
      <c r="F163" s="4"/>
      <c r="G163" s="4"/>
      <c r="H163" s="4"/>
      <c r="I163" s="4"/>
      <c r="J163" s="4"/>
      <c r="K163" s="4"/>
      <c r="L163" s="4"/>
      <c r="N163" s="5">
        <v>2</v>
      </c>
      <c r="O163" s="1"/>
      <c r="P163" s="1"/>
      <c r="Q163" s="1"/>
      <c r="R163" s="1"/>
      <c r="S163" s="1"/>
      <c r="T163" s="1"/>
      <c r="U163" s="1"/>
      <c r="V163" s="1"/>
      <c r="W163" s="53"/>
      <c r="X163" s="53"/>
      <c r="Y163" s="53"/>
      <c r="Z163" s="53"/>
      <c r="AA163" s="53"/>
      <c r="AB163" s="53"/>
    </row>
    <row r="164" spans="1:28" s="25" customFormat="1" ht="15" customHeight="1" x14ac:dyDescent="0.35">
      <c r="A164" s="237"/>
      <c r="B164" s="216" t="s">
        <v>2</v>
      </c>
      <c r="C164" s="4"/>
      <c r="D164" s="4"/>
      <c r="E164" s="4"/>
      <c r="F164" s="4"/>
      <c r="G164" s="4"/>
      <c r="H164" s="4"/>
      <c r="I164" s="4"/>
      <c r="J164" s="4"/>
      <c r="K164" s="4"/>
      <c r="L164" s="4"/>
      <c r="N164" s="5">
        <v>3</v>
      </c>
      <c r="O164" s="1"/>
      <c r="P164" s="1"/>
      <c r="Q164" s="1"/>
      <c r="R164" s="1"/>
      <c r="S164" s="1"/>
      <c r="T164" s="1"/>
      <c r="U164" s="1"/>
      <c r="V164" s="1"/>
      <c r="W164" s="53"/>
      <c r="X164" s="53"/>
      <c r="Y164" s="53"/>
      <c r="Z164" s="53"/>
      <c r="AA164" s="53"/>
      <c r="AB164" s="53"/>
    </row>
    <row r="165" spans="1:28" s="25" customFormat="1" ht="15" customHeight="1" x14ac:dyDescent="0.35">
      <c r="A165" s="237"/>
      <c r="B165" s="216" t="s">
        <v>69</v>
      </c>
      <c r="C165" s="4"/>
      <c r="D165" s="4"/>
      <c r="E165" s="4"/>
      <c r="F165" s="4"/>
      <c r="G165" s="4"/>
      <c r="H165" s="4"/>
      <c r="I165" s="4"/>
      <c r="J165" s="4"/>
      <c r="K165" s="4"/>
      <c r="L165" s="4"/>
      <c r="N165" s="5">
        <v>4</v>
      </c>
      <c r="O165" s="1"/>
      <c r="P165" s="1"/>
      <c r="Q165" s="1"/>
      <c r="R165" s="1"/>
      <c r="S165" s="1"/>
      <c r="T165" s="1"/>
      <c r="U165" s="1"/>
      <c r="V165" s="1"/>
      <c r="W165" s="53"/>
      <c r="X165" s="53"/>
      <c r="Y165" s="53"/>
      <c r="Z165" s="53"/>
      <c r="AA165" s="53"/>
      <c r="AB165" s="53"/>
    </row>
    <row r="166" spans="1:28" s="25" customFormat="1" ht="15" customHeight="1" x14ac:dyDescent="0.35">
      <c r="A166" s="237"/>
      <c r="B166" s="216" t="s">
        <v>1</v>
      </c>
      <c r="C166" s="4"/>
      <c r="D166" s="4"/>
      <c r="E166" s="4"/>
      <c r="F166" s="4"/>
      <c r="G166" s="4"/>
      <c r="H166" s="4"/>
      <c r="I166" s="4"/>
      <c r="J166" s="4"/>
      <c r="K166" s="4"/>
      <c r="L166" s="4"/>
      <c r="N166" s="2"/>
      <c r="O166" s="1"/>
      <c r="P166" s="1"/>
      <c r="Q166" s="1"/>
      <c r="R166" s="1"/>
      <c r="S166" s="1"/>
      <c r="T166" s="1"/>
      <c r="U166" s="1"/>
      <c r="V166" s="1"/>
      <c r="W166" s="53"/>
      <c r="X166" s="53"/>
      <c r="Y166" s="53"/>
      <c r="Z166" s="53"/>
      <c r="AA166" s="53"/>
      <c r="AB166" s="53"/>
    </row>
    <row r="167" spans="1:28" s="25" customFormat="1" ht="12.65" hidden="1" customHeight="1" x14ac:dyDescent="0.35">
      <c r="A167" s="237"/>
      <c r="B167" s="231"/>
      <c r="C167" s="210"/>
      <c r="D167" s="210"/>
      <c r="E167" s="53"/>
      <c r="F167" s="53"/>
      <c r="G167" s="53"/>
      <c r="H167" s="53"/>
      <c r="I167" s="53"/>
      <c r="J167" s="53"/>
      <c r="K167" s="53"/>
      <c r="L167" s="53"/>
      <c r="M167" s="53"/>
      <c r="O167" s="53"/>
      <c r="P167" s="53"/>
      <c r="Q167" s="53"/>
      <c r="R167" s="53"/>
      <c r="S167" s="53"/>
      <c r="T167" s="53"/>
      <c r="U167" s="53"/>
      <c r="V167" s="53"/>
      <c r="W167" s="53"/>
      <c r="X167" s="53"/>
      <c r="Y167" s="53"/>
      <c r="Z167" s="53"/>
      <c r="AA167" s="53"/>
      <c r="AB167" s="53"/>
    </row>
    <row r="168" spans="1:28" s="25" customFormat="1" ht="12.65" hidden="1" customHeight="1" x14ac:dyDescent="0.35">
      <c r="A168" s="237"/>
      <c r="B168" s="228"/>
      <c r="C168" s="232">
        <f>'1. Dashboard'!$D$6</f>
        <v>2021</v>
      </c>
      <c r="D168" s="53"/>
      <c r="E168" s="53"/>
      <c r="F168" s="53"/>
      <c r="G168" s="53"/>
      <c r="H168" s="53"/>
      <c r="I168" s="53"/>
      <c r="J168" s="53"/>
      <c r="K168" s="53"/>
      <c r="L168" s="53"/>
      <c r="M168" s="53"/>
      <c r="O168" s="53"/>
      <c r="P168" s="53"/>
      <c r="Q168" s="53"/>
      <c r="R168" s="53"/>
      <c r="S168" s="53"/>
      <c r="T168" s="53"/>
      <c r="U168" s="53"/>
      <c r="V168" s="53"/>
      <c r="W168" s="53"/>
      <c r="X168" s="53"/>
      <c r="Y168" s="53"/>
      <c r="Z168" s="53"/>
      <c r="AA168" s="53"/>
      <c r="AB168" s="53"/>
    </row>
    <row r="169" spans="1:28" s="25" customFormat="1" ht="12.75" hidden="1" customHeight="1" x14ac:dyDescent="0.35">
      <c r="A169" s="237"/>
      <c r="B169" s="216" t="s">
        <v>6</v>
      </c>
      <c r="C169" s="223">
        <f>INDEX($B$161:$L$166,MATCH($B169,$B$161:$B$166,0),MATCH(C$168,$B$161:$L$161,0))</f>
        <v>0</v>
      </c>
      <c r="D169" s="53"/>
      <c r="E169" s="53"/>
      <c r="F169" s="53"/>
      <c r="G169" s="53"/>
      <c r="H169" s="53"/>
      <c r="I169" s="53"/>
      <c r="J169" s="53"/>
      <c r="K169" s="53"/>
      <c r="L169" s="53"/>
      <c r="M169" s="53"/>
      <c r="O169" s="53"/>
      <c r="P169" s="53"/>
      <c r="Q169" s="53"/>
      <c r="R169" s="53"/>
      <c r="S169" s="53"/>
      <c r="T169" s="53"/>
      <c r="U169" s="53"/>
      <c r="V169" s="53"/>
      <c r="W169" s="53"/>
      <c r="X169" s="53"/>
      <c r="Y169" s="53"/>
      <c r="Z169" s="53"/>
      <c r="AA169" s="53"/>
      <c r="AB169" s="53"/>
    </row>
    <row r="170" spans="1:28" s="25" customFormat="1" ht="12.75" hidden="1" customHeight="1" x14ac:dyDescent="0.35">
      <c r="A170" s="237"/>
      <c r="B170" s="216" t="s">
        <v>5</v>
      </c>
      <c r="C170" s="223">
        <f>INDEX($B$161:$L$166,MATCH($B170,$B$161:$B$166,0),MATCH(C$168,$B$161:$L$161,0))</f>
        <v>0</v>
      </c>
      <c r="D170" s="53"/>
      <c r="E170" s="53"/>
      <c r="F170" s="53"/>
      <c r="G170" s="53"/>
      <c r="H170" s="53"/>
      <c r="I170" s="53"/>
      <c r="J170" s="53"/>
      <c r="K170" s="53"/>
      <c r="L170" s="53"/>
      <c r="M170" s="53"/>
      <c r="O170" s="53"/>
      <c r="P170" s="53"/>
      <c r="Q170" s="53"/>
      <c r="R170" s="53"/>
      <c r="S170" s="53"/>
      <c r="T170" s="53"/>
      <c r="U170" s="53"/>
      <c r="V170" s="53"/>
      <c r="W170" s="53"/>
      <c r="X170" s="53"/>
      <c r="Y170" s="53"/>
      <c r="Z170" s="53"/>
      <c r="AA170" s="53"/>
      <c r="AB170" s="53"/>
    </row>
    <row r="171" spans="1:28" s="25" customFormat="1" ht="12.75" hidden="1" customHeight="1" x14ac:dyDescent="0.35">
      <c r="A171" s="237"/>
      <c r="B171" s="216" t="s">
        <v>2</v>
      </c>
      <c r="C171" s="223">
        <f>INDEX($B$161:$L$166,MATCH($B171,$B$161:$B$166,0),MATCH(C$168,$B$161:$L$161,0))</f>
        <v>0</v>
      </c>
      <c r="D171" s="53"/>
      <c r="E171" s="53"/>
      <c r="F171" s="53"/>
      <c r="G171" s="53"/>
      <c r="H171" s="53"/>
      <c r="I171" s="53"/>
      <c r="J171" s="53"/>
      <c r="K171" s="53"/>
      <c r="L171" s="53"/>
      <c r="M171" s="53"/>
      <c r="O171" s="53"/>
      <c r="P171" s="53"/>
      <c r="Q171" s="53"/>
      <c r="R171" s="53"/>
      <c r="S171" s="53"/>
      <c r="T171" s="53"/>
      <c r="U171" s="53"/>
      <c r="V171" s="53"/>
      <c r="W171" s="53"/>
      <c r="X171" s="53"/>
      <c r="Y171" s="53"/>
      <c r="Z171" s="53"/>
      <c r="AA171" s="53"/>
      <c r="AB171" s="53"/>
    </row>
    <row r="172" spans="1:28" s="25" customFormat="1" ht="12.75" hidden="1" customHeight="1" x14ac:dyDescent="0.35">
      <c r="A172" s="237"/>
      <c r="B172" s="216" t="s">
        <v>69</v>
      </c>
      <c r="C172" s="223">
        <f>INDEX($B$161:$L$166,MATCH($B172,$B$161:$B$166,0),MATCH(C$168,$B$161:$L$161,0))</f>
        <v>0</v>
      </c>
      <c r="D172" s="53"/>
      <c r="E172" s="53"/>
      <c r="F172" s="53"/>
      <c r="G172" s="53"/>
      <c r="H172" s="53"/>
      <c r="I172" s="53"/>
      <c r="J172" s="53"/>
      <c r="K172" s="53"/>
      <c r="L172" s="53"/>
      <c r="M172" s="53"/>
      <c r="O172" s="53"/>
      <c r="P172" s="53"/>
      <c r="Q172" s="53"/>
      <c r="R172" s="53"/>
      <c r="S172" s="53"/>
      <c r="T172" s="53"/>
      <c r="U172" s="53"/>
      <c r="V172" s="53"/>
      <c r="W172" s="53"/>
      <c r="X172" s="53"/>
      <c r="Y172" s="53"/>
      <c r="Z172" s="53"/>
      <c r="AA172" s="53"/>
      <c r="AB172" s="53"/>
    </row>
    <row r="173" spans="1:28" s="25" customFormat="1" ht="12.75" hidden="1" customHeight="1" x14ac:dyDescent="0.35">
      <c r="A173" s="237"/>
      <c r="B173" s="216" t="s">
        <v>1</v>
      </c>
      <c r="C173" s="223">
        <f>INDEX($B$161:$L$166,MATCH($B173,$B$161:$B$166,0),MATCH(C$168,$B$161:$L$161,0))</f>
        <v>0</v>
      </c>
      <c r="D173" s="53"/>
      <c r="E173" s="53"/>
      <c r="F173" s="53"/>
      <c r="G173" s="53"/>
      <c r="H173" s="53"/>
      <c r="I173" s="53"/>
      <c r="J173" s="53"/>
      <c r="K173" s="53"/>
      <c r="L173" s="53"/>
      <c r="O173" s="53"/>
      <c r="P173" s="53"/>
      <c r="Q173" s="53"/>
      <c r="R173" s="53"/>
      <c r="S173" s="53"/>
      <c r="T173" s="53"/>
      <c r="U173" s="53"/>
      <c r="V173" s="53"/>
      <c r="W173" s="53"/>
      <c r="X173" s="53"/>
      <c r="Y173" s="53"/>
      <c r="Z173" s="53"/>
      <c r="AA173" s="53"/>
      <c r="AB173" s="53"/>
    </row>
    <row r="174" spans="1:28" s="25" customFormat="1" ht="31" customHeight="1" x14ac:dyDescent="0.35">
      <c r="A174" s="237"/>
      <c r="B174" s="238"/>
      <c r="C174" s="239"/>
      <c r="D174" s="239"/>
      <c r="E174" s="239"/>
      <c r="F174" s="239"/>
      <c r="G174" s="239"/>
      <c r="H174" s="239"/>
      <c r="I174" s="239"/>
      <c r="J174" s="239"/>
      <c r="K174" s="239"/>
      <c r="L174" s="239"/>
      <c r="O174" s="53"/>
      <c r="P174" s="53"/>
      <c r="Q174" s="53"/>
      <c r="R174" s="53"/>
      <c r="S174" s="53"/>
      <c r="T174" s="53"/>
      <c r="U174" s="53"/>
      <c r="V174" s="53"/>
      <c r="W174" s="53"/>
      <c r="X174" s="53"/>
      <c r="Y174" s="53"/>
      <c r="Z174" s="53"/>
      <c r="AA174" s="53"/>
      <c r="AB174" s="53"/>
    </row>
    <row r="175" spans="1:28" ht="27.65" customHeight="1" x14ac:dyDescent="0.35">
      <c r="B175" s="556" t="s">
        <v>9</v>
      </c>
      <c r="C175" s="556"/>
      <c r="D175" s="556"/>
      <c r="E175" s="556"/>
      <c r="F175" s="556"/>
      <c r="G175" s="556"/>
      <c r="H175" s="556"/>
      <c r="I175" s="556"/>
      <c r="J175" s="556"/>
      <c r="K175" s="556"/>
      <c r="L175" s="556"/>
    </row>
    <row r="176" spans="1:28" s="25" customFormat="1" ht="10" customHeight="1" x14ac:dyDescent="0.35">
      <c r="A176" s="201"/>
      <c r="B176" s="202"/>
      <c r="C176" s="202"/>
      <c r="D176" s="202"/>
      <c r="E176" s="202"/>
      <c r="F176" s="202"/>
      <c r="G176" s="202"/>
      <c r="H176" s="202"/>
      <c r="I176" s="202"/>
      <c r="J176" s="202"/>
      <c r="K176" s="202"/>
      <c r="L176" s="202"/>
      <c r="S176" s="26"/>
    </row>
    <row r="177" spans="1:22" ht="15.5" x14ac:dyDescent="0.35">
      <c r="B177" s="552" t="s">
        <v>10</v>
      </c>
      <c r="C177" s="552"/>
      <c r="D177" s="552"/>
      <c r="E177" s="552"/>
      <c r="F177" s="552"/>
      <c r="G177" s="552"/>
      <c r="H177" s="552"/>
      <c r="I177" s="552"/>
      <c r="J177" s="552"/>
      <c r="K177" s="552"/>
      <c r="L177" s="552"/>
    </row>
    <row r="178" spans="1:22" s="25" customFormat="1" ht="8.15" customHeight="1" x14ac:dyDescent="0.35">
      <c r="A178" s="203"/>
      <c r="B178" s="204"/>
      <c r="C178" s="204"/>
      <c r="D178" s="204"/>
      <c r="E178" s="204"/>
      <c r="F178" s="204"/>
      <c r="G178" s="204"/>
      <c r="H178" s="204"/>
      <c r="I178" s="204"/>
      <c r="J178" s="204"/>
      <c r="K178" s="204"/>
      <c r="L178" s="204"/>
      <c r="N178" s="227"/>
      <c r="S178" s="26"/>
    </row>
    <row r="179" spans="1:22" ht="14.5" customHeight="1" x14ac:dyDescent="0.35">
      <c r="A179" s="226"/>
      <c r="B179" s="228"/>
      <c r="C179" s="229">
        <v>2021</v>
      </c>
      <c r="D179" s="229">
        <v>2022</v>
      </c>
      <c r="E179" s="229">
        <v>2023</v>
      </c>
      <c r="F179" s="229">
        <v>2024</v>
      </c>
      <c r="G179" s="229">
        <v>2025</v>
      </c>
      <c r="H179" s="229">
        <v>2026</v>
      </c>
      <c r="I179" s="229">
        <v>2027</v>
      </c>
      <c r="J179" s="229">
        <v>2028</v>
      </c>
      <c r="K179" s="229">
        <v>2029</v>
      </c>
      <c r="L179" s="229">
        <v>2030</v>
      </c>
      <c r="N179" s="210" t="s">
        <v>71</v>
      </c>
    </row>
    <row r="180" spans="1:22" ht="14.5" customHeight="1" x14ac:dyDescent="0.35">
      <c r="B180" s="230" t="s">
        <v>14</v>
      </c>
      <c r="C180" s="9"/>
      <c r="D180" s="9"/>
      <c r="E180" s="9"/>
      <c r="F180" s="9"/>
      <c r="G180" s="9"/>
      <c r="H180" s="9"/>
      <c r="I180" s="9"/>
      <c r="J180" s="9"/>
      <c r="K180" s="9"/>
      <c r="L180" s="9"/>
      <c r="N180" s="5">
        <v>1</v>
      </c>
      <c r="O180" s="1"/>
      <c r="P180" s="1"/>
      <c r="Q180" s="1"/>
      <c r="R180" s="1"/>
      <c r="S180" s="1"/>
      <c r="T180" s="1"/>
      <c r="U180" s="1"/>
      <c r="V180" s="1"/>
    </row>
    <row r="181" spans="1:22" x14ac:dyDescent="0.35">
      <c r="B181" s="230" t="s">
        <v>31</v>
      </c>
      <c r="C181" s="9"/>
      <c r="D181" s="9"/>
      <c r="E181" s="9"/>
      <c r="F181" s="9"/>
      <c r="G181" s="9"/>
      <c r="H181" s="9"/>
      <c r="I181" s="9"/>
      <c r="J181" s="9"/>
      <c r="K181" s="9"/>
      <c r="L181" s="9"/>
      <c r="N181" s="5">
        <v>2</v>
      </c>
      <c r="O181" s="1"/>
      <c r="P181" s="1"/>
      <c r="Q181" s="1"/>
      <c r="R181" s="1"/>
      <c r="S181" s="1"/>
      <c r="T181" s="1"/>
      <c r="U181" s="1"/>
      <c r="V181" s="1"/>
    </row>
    <row r="182" spans="1:22" x14ac:dyDescent="0.35">
      <c r="B182" s="242" t="s">
        <v>35</v>
      </c>
      <c r="C182" s="8" t="str">
        <f>IF(C180&gt;0,C181/C180,"0%")</f>
        <v>0%</v>
      </c>
      <c r="D182" s="8" t="str">
        <f t="shared" ref="D182:L182" si="38">IF(D180&gt;0,D181/D180,"0%")</f>
        <v>0%</v>
      </c>
      <c r="E182" s="8" t="str">
        <f t="shared" si="38"/>
        <v>0%</v>
      </c>
      <c r="F182" s="8" t="str">
        <f t="shared" si="38"/>
        <v>0%</v>
      </c>
      <c r="G182" s="8" t="str">
        <f t="shared" si="38"/>
        <v>0%</v>
      </c>
      <c r="H182" s="8" t="str">
        <f t="shared" si="38"/>
        <v>0%</v>
      </c>
      <c r="I182" s="8" t="str">
        <f t="shared" si="38"/>
        <v>0%</v>
      </c>
      <c r="J182" s="8" t="str">
        <f t="shared" si="38"/>
        <v>0%</v>
      </c>
      <c r="K182" s="8" t="str">
        <f t="shared" si="38"/>
        <v>0%</v>
      </c>
      <c r="L182" s="8" t="str">
        <f t="shared" si="38"/>
        <v>0%</v>
      </c>
      <c r="N182" s="5">
        <v>3</v>
      </c>
      <c r="O182" s="1"/>
      <c r="P182" s="1"/>
      <c r="Q182" s="1"/>
      <c r="R182" s="1"/>
      <c r="S182" s="1"/>
      <c r="T182" s="1"/>
      <c r="U182" s="1"/>
      <c r="V182" s="1"/>
    </row>
    <row r="183" spans="1:22" x14ac:dyDescent="0.35">
      <c r="B183" s="230" t="s">
        <v>34</v>
      </c>
      <c r="C183" s="9"/>
      <c r="D183" s="9"/>
      <c r="E183" s="9"/>
      <c r="F183" s="9"/>
      <c r="G183" s="9"/>
      <c r="H183" s="9"/>
      <c r="I183" s="9"/>
      <c r="J183" s="9"/>
      <c r="K183" s="9"/>
      <c r="L183" s="9"/>
      <c r="N183" s="5">
        <v>4</v>
      </c>
      <c r="O183" s="1"/>
      <c r="P183" s="1"/>
      <c r="Q183" s="1"/>
      <c r="R183" s="1"/>
      <c r="S183" s="1"/>
      <c r="T183" s="1"/>
      <c r="U183" s="1"/>
      <c r="V183" s="1"/>
    </row>
    <row r="184" spans="1:22" x14ac:dyDescent="0.35">
      <c r="B184" s="242" t="s">
        <v>36</v>
      </c>
      <c r="C184" s="8" t="str">
        <f>IF(C180&gt;0,C183/C180,"0%")</f>
        <v>0%</v>
      </c>
      <c r="D184" s="8" t="str">
        <f t="shared" ref="D184:L184" si="39">IF(D180&gt;0,D183/D180,"0%")</f>
        <v>0%</v>
      </c>
      <c r="E184" s="8" t="str">
        <f t="shared" si="39"/>
        <v>0%</v>
      </c>
      <c r="F184" s="8" t="str">
        <f t="shared" si="39"/>
        <v>0%</v>
      </c>
      <c r="G184" s="8" t="str">
        <f t="shared" si="39"/>
        <v>0%</v>
      </c>
      <c r="H184" s="8" t="str">
        <f t="shared" si="39"/>
        <v>0%</v>
      </c>
      <c r="I184" s="8" t="str">
        <f t="shared" si="39"/>
        <v>0%</v>
      </c>
      <c r="J184" s="8" t="str">
        <f t="shared" si="39"/>
        <v>0%</v>
      </c>
      <c r="K184" s="8" t="str">
        <f t="shared" si="39"/>
        <v>0%</v>
      </c>
      <c r="L184" s="8" t="str">
        <f t="shared" si="39"/>
        <v>0%</v>
      </c>
      <c r="N184" s="1"/>
      <c r="O184" s="1"/>
      <c r="P184" s="1"/>
      <c r="Q184" s="1"/>
      <c r="R184" s="1"/>
      <c r="S184" s="1"/>
      <c r="T184" s="1"/>
      <c r="U184" s="1"/>
      <c r="V184" s="1"/>
    </row>
    <row r="185" spans="1:22" ht="12.65" customHeight="1" x14ac:dyDescent="0.35">
      <c r="E185" s="54"/>
      <c r="F185" s="54"/>
      <c r="G185" s="54"/>
      <c r="H185" s="54"/>
      <c r="I185" s="54"/>
      <c r="J185" s="54"/>
      <c r="K185" s="54"/>
      <c r="L185" s="54"/>
    </row>
    <row r="186" spans="1:22" ht="15.5" x14ac:dyDescent="0.35">
      <c r="B186" s="552" t="s">
        <v>11</v>
      </c>
      <c r="C186" s="552"/>
      <c r="D186" s="552"/>
      <c r="E186" s="552"/>
      <c r="F186" s="552"/>
      <c r="G186" s="552"/>
      <c r="H186" s="552"/>
      <c r="I186" s="552"/>
      <c r="J186" s="552"/>
      <c r="K186" s="552"/>
      <c r="L186" s="552"/>
    </row>
    <row r="187" spans="1:22" s="25" customFormat="1" ht="10" customHeight="1" x14ac:dyDescent="0.35">
      <c r="A187" s="203"/>
      <c r="B187" s="204"/>
      <c r="C187" s="204"/>
      <c r="D187" s="204"/>
      <c r="E187" s="204"/>
      <c r="F187" s="204"/>
      <c r="G187" s="204"/>
      <c r="H187" s="204"/>
      <c r="I187" s="204"/>
      <c r="J187" s="204"/>
      <c r="K187" s="204"/>
      <c r="L187" s="204"/>
      <c r="S187" s="53"/>
      <c r="T187" s="53"/>
      <c r="U187" s="53"/>
    </row>
    <row r="188" spans="1:22" ht="14.5" customHeight="1" x14ac:dyDescent="0.35">
      <c r="A188" s="226"/>
      <c r="B188" s="228" t="s">
        <v>25</v>
      </c>
      <c r="C188" s="229">
        <v>2021</v>
      </c>
      <c r="D188" s="229">
        <v>2022</v>
      </c>
      <c r="E188" s="229" t="s">
        <v>17</v>
      </c>
      <c r="F188" s="229" t="s">
        <v>18</v>
      </c>
      <c r="G188" s="229" t="s">
        <v>19</v>
      </c>
      <c r="H188" s="229" t="s">
        <v>20</v>
      </c>
      <c r="I188" s="229" t="s">
        <v>21</v>
      </c>
      <c r="J188" s="229" t="s">
        <v>22</v>
      </c>
      <c r="K188" s="229" t="s">
        <v>23</v>
      </c>
      <c r="L188" s="229" t="s">
        <v>24</v>
      </c>
      <c r="N188" s="210" t="s">
        <v>71</v>
      </c>
    </row>
    <row r="189" spans="1:22" x14ac:dyDescent="0.35">
      <c r="B189" s="230" t="s">
        <v>37</v>
      </c>
      <c r="C189" s="9"/>
      <c r="D189" s="9"/>
      <c r="E189" s="9"/>
      <c r="F189" s="9"/>
      <c r="G189" s="9"/>
      <c r="H189" s="9"/>
      <c r="I189" s="9"/>
      <c r="J189" s="9"/>
      <c r="K189" s="9"/>
      <c r="L189" s="9"/>
      <c r="N189" s="5">
        <v>1</v>
      </c>
      <c r="O189" s="1"/>
      <c r="P189" s="1"/>
      <c r="Q189" s="1"/>
      <c r="R189" s="1"/>
      <c r="S189" s="1"/>
      <c r="T189" s="1"/>
      <c r="U189" s="1"/>
      <c r="V189" s="1"/>
    </row>
    <row r="190" spans="1:22" x14ac:dyDescent="0.35">
      <c r="B190" s="230" t="s">
        <v>31</v>
      </c>
      <c r="C190" s="9"/>
      <c r="D190" s="9"/>
      <c r="E190" s="9"/>
      <c r="F190" s="9"/>
      <c r="G190" s="9"/>
      <c r="H190" s="9"/>
      <c r="I190" s="9"/>
      <c r="J190" s="9"/>
      <c r="K190" s="9"/>
      <c r="L190" s="9"/>
      <c r="N190" s="5">
        <v>2</v>
      </c>
      <c r="O190" s="1"/>
      <c r="P190" s="1"/>
      <c r="Q190" s="1"/>
      <c r="R190" s="1"/>
      <c r="S190" s="1"/>
      <c r="T190" s="1"/>
      <c r="U190" s="1"/>
      <c r="V190" s="1"/>
    </row>
    <row r="191" spans="1:22" x14ac:dyDescent="0.35">
      <c r="B191" s="242" t="s">
        <v>35</v>
      </c>
      <c r="C191" s="8" t="str">
        <f>IF(C189&gt;0,C190/C189,"0%")</f>
        <v>0%</v>
      </c>
      <c r="D191" s="8" t="str">
        <f t="shared" ref="D191:L191" si="40">IF(D189&gt;0,D190/D189,"0%")</f>
        <v>0%</v>
      </c>
      <c r="E191" s="8" t="str">
        <f t="shared" si="40"/>
        <v>0%</v>
      </c>
      <c r="F191" s="8" t="str">
        <f t="shared" si="40"/>
        <v>0%</v>
      </c>
      <c r="G191" s="8" t="str">
        <f t="shared" si="40"/>
        <v>0%</v>
      </c>
      <c r="H191" s="8" t="str">
        <f t="shared" si="40"/>
        <v>0%</v>
      </c>
      <c r="I191" s="8" t="str">
        <f t="shared" si="40"/>
        <v>0%</v>
      </c>
      <c r="J191" s="8" t="str">
        <f t="shared" si="40"/>
        <v>0%</v>
      </c>
      <c r="K191" s="8" t="str">
        <f t="shared" si="40"/>
        <v>0%</v>
      </c>
      <c r="L191" s="8" t="str">
        <f t="shared" si="40"/>
        <v>0%</v>
      </c>
      <c r="N191" s="5">
        <v>3</v>
      </c>
      <c r="O191" s="1"/>
      <c r="P191" s="1"/>
      <c r="Q191" s="1"/>
      <c r="R191" s="1"/>
      <c r="S191" s="1"/>
      <c r="T191" s="1"/>
      <c r="U191" s="1"/>
      <c r="V191" s="1"/>
    </row>
    <row r="192" spans="1:22" x14ac:dyDescent="0.35">
      <c r="B192" s="230" t="s">
        <v>34</v>
      </c>
      <c r="C192" s="9"/>
      <c r="D192" s="9"/>
      <c r="E192" s="9"/>
      <c r="F192" s="9"/>
      <c r="G192" s="9"/>
      <c r="H192" s="9"/>
      <c r="I192" s="9"/>
      <c r="J192" s="9"/>
      <c r="K192" s="9"/>
      <c r="L192" s="9"/>
      <c r="N192" s="5">
        <v>4</v>
      </c>
      <c r="O192" s="1"/>
      <c r="P192" s="1"/>
      <c r="Q192" s="1"/>
      <c r="R192" s="1"/>
      <c r="S192" s="1"/>
      <c r="T192" s="1"/>
      <c r="U192" s="1"/>
      <c r="V192" s="1"/>
    </row>
    <row r="193" spans="2:54" x14ac:dyDescent="0.35">
      <c r="B193" s="242" t="s">
        <v>36</v>
      </c>
      <c r="C193" s="8" t="str">
        <f>IF(C189&gt;0,C192/C189,"0%")</f>
        <v>0%</v>
      </c>
      <c r="D193" s="8" t="str">
        <f t="shared" ref="D193:L193" si="41">IF(D189&gt;0,D192/D189,"0%")</f>
        <v>0%</v>
      </c>
      <c r="E193" s="8" t="str">
        <f t="shared" si="41"/>
        <v>0%</v>
      </c>
      <c r="F193" s="8" t="str">
        <f t="shared" si="41"/>
        <v>0%</v>
      </c>
      <c r="G193" s="8" t="str">
        <f t="shared" si="41"/>
        <v>0%</v>
      </c>
      <c r="H193" s="8" t="str">
        <f t="shared" si="41"/>
        <v>0%</v>
      </c>
      <c r="I193" s="8" t="str">
        <f t="shared" si="41"/>
        <v>0%</v>
      </c>
      <c r="J193" s="8" t="str">
        <f t="shared" si="41"/>
        <v>0%</v>
      </c>
      <c r="K193" s="8" t="str">
        <f t="shared" si="41"/>
        <v>0%</v>
      </c>
      <c r="L193" s="8" t="str">
        <f t="shared" si="41"/>
        <v>0%</v>
      </c>
      <c r="N193" s="1"/>
      <c r="O193" s="1"/>
      <c r="P193" s="1"/>
      <c r="Q193" s="1"/>
      <c r="R193" s="1"/>
      <c r="S193" s="1"/>
      <c r="T193" s="1"/>
      <c r="U193" s="1"/>
      <c r="V193" s="1"/>
    </row>
    <row r="194" spans="2:54" ht="29.15" customHeight="1" x14ac:dyDescent="0.35">
      <c r="E194" s="54"/>
      <c r="F194" s="54"/>
      <c r="G194" s="54"/>
      <c r="H194" s="54"/>
      <c r="I194" s="54"/>
      <c r="J194" s="54"/>
      <c r="K194" s="54"/>
      <c r="L194" s="54"/>
    </row>
    <row r="196" spans="2:54" x14ac:dyDescent="0.35">
      <c r="B196" s="243"/>
      <c r="C196" s="243"/>
      <c r="D196" s="243"/>
      <c r="I196" s="243"/>
    </row>
    <row r="197" spans="2:54" x14ac:dyDescent="0.35">
      <c r="E197" s="243"/>
      <c r="F197" s="243"/>
      <c r="G197" s="243"/>
      <c r="I197" s="243"/>
      <c r="J197" s="243"/>
      <c r="K197" s="243"/>
    </row>
    <row r="198" spans="2:54" x14ac:dyDescent="0.35">
      <c r="I198" s="244"/>
      <c r="J198" s="244"/>
      <c r="K198" s="244"/>
    </row>
    <row r="199" spans="2:54" x14ac:dyDescent="0.35">
      <c r="E199" s="245"/>
      <c r="F199" s="245"/>
      <c r="G199" s="245"/>
    </row>
    <row r="200" spans="2:54" x14ac:dyDescent="0.35">
      <c r="E200" s="245"/>
      <c r="F200" s="245"/>
      <c r="G200" s="245"/>
    </row>
    <row r="202" spans="2:54" ht="14.15" customHeight="1" x14ac:dyDescent="0.5">
      <c r="B202" s="337" t="s">
        <v>180</v>
      </c>
      <c r="C202" s="102"/>
      <c r="D202" s="102"/>
      <c r="E202" s="102"/>
      <c r="F202" s="102"/>
      <c r="G202" s="102"/>
      <c r="H202" s="64"/>
      <c r="I202" s="64"/>
      <c r="J202" s="64"/>
      <c r="K202" s="64"/>
      <c r="L202" s="64"/>
      <c r="M202" s="64"/>
      <c r="N202" s="39"/>
      <c r="O202" s="39"/>
      <c r="P202" s="39"/>
      <c r="Q202" s="39"/>
      <c r="R202" s="39"/>
      <c r="S202" s="64"/>
      <c r="T202" s="64"/>
      <c r="U202" s="64"/>
      <c r="V202" s="64"/>
      <c r="W202" s="64"/>
      <c r="X202" s="64"/>
      <c r="Y202" s="64"/>
      <c r="Z202" s="64"/>
      <c r="AA202" s="64"/>
      <c r="AB202" s="64"/>
      <c r="AC202" s="64"/>
      <c r="AD202" s="64"/>
      <c r="AE202" s="64"/>
      <c r="AF202" s="64"/>
      <c r="AG202" s="64"/>
      <c r="AV202" s="68"/>
      <c r="AW202" s="68"/>
      <c r="AX202" s="69"/>
      <c r="AY202" s="26"/>
      <c r="AZ202" s="26"/>
      <c r="BA202" s="26"/>
      <c r="BB202" s="26"/>
    </row>
    <row r="203" spans="2:54" ht="12.65" customHeight="1" x14ac:dyDescent="0.5">
      <c r="B203" s="495" t="s">
        <v>179</v>
      </c>
      <c r="C203" s="495"/>
      <c r="D203" s="495"/>
      <c r="E203" s="495"/>
      <c r="F203" s="495"/>
      <c r="G203" s="495"/>
      <c r="H203" s="64"/>
      <c r="I203" s="64"/>
      <c r="J203" s="64"/>
      <c r="K203" s="64"/>
      <c r="L203" s="64"/>
      <c r="M203" s="64"/>
      <c r="N203" s="64"/>
      <c r="O203" s="64"/>
      <c r="P203" s="64"/>
      <c r="Q203" s="64"/>
      <c r="R203" s="39"/>
      <c r="S203" s="64"/>
      <c r="T203" s="64"/>
      <c r="U203" s="64"/>
      <c r="V203" s="64"/>
      <c r="W203" s="64"/>
      <c r="X203" s="64"/>
      <c r="Y203" s="64"/>
      <c r="Z203" s="64"/>
      <c r="AA203" s="64"/>
      <c r="AB203" s="64"/>
      <c r="AC203" s="64"/>
      <c r="AD203" s="64"/>
      <c r="AE203" s="64"/>
      <c r="AF203" s="64"/>
      <c r="AG203" s="64"/>
      <c r="AV203" s="25"/>
      <c r="AW203" s="25"/>
      <c r="AX203" s="25"/>
      <c r="AY203" s="25"/>
      <c r="AZ203" s="25"/>
      <c r="BA203" s="25"/>
      <c r="BB203" s="25"/>
    </row>
    <row r="205" spans="2:54" x14ac:dyDescent="0.35">
      <c r="E205" s="243"/>
      <c r="F205" s="243"/>
      <c r="G205" s="243"/>
      <c r="I205" s="243"/>
      <c r="J205" s="243"/>
      <c r="K205" s="243"/>
    </row>
    <row r="206" spans="2:54" x14ac:dyDescent="0.35">
      <c r="I206" s="244"/>
      <c r="J206" s="244"/>
      <c r="K206" s="244"/>
    </row>
    <row r="207" spans="2:54" x14ac:dyDescent="0.35">
      <c r="E207" s="245"/>
      <c r="F207" s="245"/>
      <c r="G207" s="245"/>
    </row>
    <row r="208" spans="2:54" x14ac:dyDescent="0.35">
      <c r="E208" s="245"/>
      <c r="F208" s="245"/>
      <c r="G208" s="245"/>
    </row>
  </sheetData>
  <sheetProtection algorithmName="SHA-512" hashValue="gOnAtZmUye0PnZjXmSaQIW0Qov5YIlsBJRgqFhcHEi1xw7mepN7Gn8QZPHMDl9TWaQhrTj60DqvZMKNCSIqG7A==" saltValue="NC3KTO6in9i9SbBOK3BBMQ==" spinCount="100000" sheet="1" objects="1" scenarios="1"/>
  <mergeCells count="19">
    <mergeCell ref="B148:L148"/>
    <mergeCell ref="B159:L159"/>
    <mergeCell ref="B21:M21"/>
    <mergeCell ref="B23:M23"/>
    <mergeCell ref="B92:L92"/>
    <mergeCell ref="B94:L94"/>
    <mergeCell ref="B203:G203"/>
    <mergeCell ref="B2:M3"/>
    <mergeCell ref="B5:M6"/>
    <mergeCell ref="B25:M25"/>
    <mergeCell ref="B186:L186"/>
    <mergeCell ref="B64:L64"/>
    <mergeCell ref="B113:L113"/>
    <mergeCell ref="B177:L177"/>
    <mergeCell ref="B175:L175"/>
    <mergeCell ref="B8:L8"/>
    <mergeCell ref="B80:L80"/>
    <mergeCell ref="B133:L133"/>
    <mergeCell ref="B135:L135"/>
  </mergeCells>
  <conditionalFormatting sqref="C89:L90">
    <cfRule type="containsText" dxfId="11" priority="5" operator="containsText" text="Niet ok">
      <formula>NOT(ISERROR(SEARCH("Niet ok",C89)))</formula>
    </cfRule>
    <cfRule type="containsText" dxfId="10" priority="6" operator="containsText" text="ok">
      <formula>NOT(ISERROR(SEARCH("ok",C89)))</formula>
    </cfRule>
  </conditionalFormatting>
  <conditionalFormatting sqref="C103:L104">
    <cfRule type="containsText" dxfId="9" priority="7" operator="containsText" text="Niet ok">
      <formula>NOT(ISERROR(SEARCH("Niet ok",C103)))</formula>
    </cfRule>
    <cfRule type="containsText" dxfId="8" priority="8" operator="containsText" text="ok">
      <formula>NOT(ISERROR(SEARCH("ok",C103)))</formula>
    </cfRule>
  </conditionalFormatting>
  <conditionalFormatting sqref="C122:L122">
    <cfRule type="containsText" dxfId="7" priority="13" operator="containsText" text="Niet ok">
      <formula>NOT(ISERROR(SEARCH("Niet ok",C122)))</formula>
    </cfRule>
    <cfRule type="containsText" dxfId="6" priority="14" operator="containsText" text="ok">
      <formula>NOT(ISERROR(SEARCH("ok",C122)))</formula>
    </cfRule>
  </conditionalFormatting>
  <conditionalFormatting sqref="C145:L146">
    <cfRule type="containsText" dxfId="5" priority="3" operator="containsText" text="Niet ok">
      <formula>NOT(ISERROR(SEARCH("Niet ok",C145)))</formula>
    </cfRule>
    <cfRule type="containsText" dxfId="4" priority="4" operator="containsText" text="ok">
      <formula>NOT(ISERROR(SEARCH("ok",C145)))</formula>
    </cfRule>
  </conditionalFormatting>
  <conditionalFormatting sqref="C156:L157">
    <cfRule type="containsText" dxfId="3" priority="1" operator="containsText" text="Niet ok">
      <formula>NOT(ISERROR(SEARCH("Niet ok",C156)))</formula>
    </cfRule>
    <cfRule type="containsText" dxfId="2" priority="2" operator="containsText" text="ok">
      <formula>NOT(ISERROR(SEARCH("ok",C156)))</formula>
    </cfRule>
  </conditionalFormatting>
  <conditionalFormatting sqref="C41:M41">
    <cfRule type="containsText" dxfId="1" priority="11" operator="containsText" text="Niet ok">
      <formula>NOT(ISERROR(SEARCH("Niet ok",C41)))</formula>
    </cfRule>
    <cfRule type="containsText" dxfId="0" priority="12" operator="containsText" text="ok">
      <formula>NOT(ISERROR(SEARCH("ok",C41)))</formula>
    </cfRule>
  </conditionalFormatting>
  <hyperlinks>
    <hyperlink ref="B203" r:id="rId1" xr:uid="{6742F58F-32FA-4F9D-856B-AC1FC03DABFD}"/>
  </hyperlinks>
  <pageMargins left="0.7" right="0.7" top="0.75" bottom="0.75" header="0.3" footer="0.3"/>
  <pageSetup paperSize="9" orientation="landscape" r:id="rId2"/>
  <ignoredErrors>
    <ignoredError sqref="C40:L40 C70:L71 C14:L14 D41:L41" formulaRange="1"/>
    <ignoredError sqref="C188:L188"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F0899-05EB-4BCD-92F6-75E3DC3AECDF}">
  <sheetPr codeName="Blad4">
    <tabColor theme="5" tint="0.79998168889431442"/>
  </sheetPr>
  <dimension ref="A1:BB78"/>
  <sheetViews>
    <sheetView showGridLines="0" zoomScale="85" zoomScaleNormal="85" workbookViewId="0"/>
  </sheetViews>
  <sheetFormatPr defaultColWidth="8.81640625" defaultRowHeight="14.5" x14ac:dyDescent="0.35"/>
  <cols>
    <col min="1" max="1" width="3.54296875" style="64" customWidth="1"/>
    <col min="2" max="2" width="33" style="53" bestFit="1" customWidth="1"/>
    <col min="3" max="12" width="9.1796875" style="53" customWidth="1"/>
    <col min="13" max="13" width="13.54296875" style="53" customWidth="1"/>
    <col min="14" max="14" width="4.54296875" style="53" customWidth="1"/>
    <col min="15" max="15" width="4.1796875" style="53" customWidth="1"/>
    <col min="16" max="16" width="81.1796875" style="53" customWidth="1"/>
    <col min="17" max="16384" width="8.81640625" style="53"/>
  </cols>
  <sheetData>
    <row r="1" spans="1:22" ht="6.65" customHeight="1" x14ac:dyDescent="0.35"/>
    <row r="2" spans="1:22" ht="8.15" customHeight="1" x14ac:dyDescent="0.35">
      <c r="B2" s="553" t="s">
        <v>159</v>
      </c>
      <c r="C2" s="553"/>
      <c r="D2" s="553"/>
      <c r="E2" s="553"/>
      <c r="F2" s="553"/>
      <c r="G2" s="553"/>
      <c r="H2" s="553"/>
      <c r="I2" s="553"/>
      <c r="J2" s="553"/>
      <c r="K2" s="553"/>
      <c r="L2" s="553"/>
      <c r="M2" s="553"/>
    </row>
    <row r="3" spans="1:22" ht="8.15" customHeight="1" x14ac:dyDescent="0.35">
      <c r="B3" s="553"/>
      <c r="C3" s="553"/>
      <c r="D3" s="553"/>
      <c r="E3" s="553"/>
      <c r="F3" s="553"/>
      <c r="G3" s="553"/>
      <c r="H3" s="553"/>
      <c r="I3" s="553"/>
      <c r="J3" s="553"/>
      <c r="K3" s="553"/>
      <c r="L3" s="553"/>
      <c r="M3" s="553"/>
    </row>
    <row r="4" spans="1:22" ht="6.65" customHeight="1" x14ac:dyDescent="0.35">
      <c r="A4" s="53"/>
      <c r="B4" s="289"/>
      <c r="C4" s="289"/>
      <c r="D4" s="289"/>
      <c r="E4" s="289"/>
      <c r="F4" s="289"/>
      <c r="G4" s="289"/>
      <c r="H4" s="289"/>
      <c r="I4" s="289"/>
      <c r="J4" s="289"/>
      <c r="K4" s="289"/>
      <c r="L4" s="289"/>
      <c r="M4" s="289"/>
    </row>
    <row r="5" spans="1:22" s="25" customFormat="1" ht="14.5" customHeight="1" x14ac:dyDescent="0.35">
      <c r="A5" s="39"/>
      <c r="B5" s="558" t="s">
        <v>228</v>
      </c>
      <c r="C5" s="558"/>
      <c r="D5" s="558"/>
      <c r="E5" s="558"/>
      <c r="F5" s="558"/>
      <c r="G5" s="558"/>
      <c r="H5" s="558"/>
      <c r="I5" s="558"/>
      <c r="J5" s="558"/>
      <c r="K5" s="558"/>
      <c r="L5" s="558"/>
      <c r="M5" s="558"/>
    </row>
    <row r="6" spans="1:22" s="25" customFormat="1" ht="23.15" customHeight="1" x14ac:dyDescent="0.35">
      <c r="A6" s="198"/>
      <c r="B6" s="558"/>
      <c r="C6" s="558"/>
      <c r="D6" s="558"/>
      <c r="E6" s="558"/>
      <c r="F6" s="558"/>
      <c r="G6" s="558"/>
      <c r="H6" s="558"/>
      <c r="I6" s="558"/>
      <c r="J6" s="558"/>
      <c r="K6" s="558"/>
      <c r="L6" s="558"/>
      <c r="M6" s="558"/>
    </row>
    <row r="7" spans="1:22" s="25" customFormat="1" ht="17" x14ac:dyDescent="0.35">
      <c r="A7" s="174"/>
      <c r="B7" s="200"/>
      <c r="C7" s="200"/>
      <c r="D7" s="200"/>
      <c r="E7" s="200"/>
      <c r="F7" s="200"/>
      <c r="G7" s="200"/>
      <c r="H7" s="200"/>
      <c r="I7" s="200"/>
      <c r="J7" s="200"/>
      <c r="K7" s="200"/>
      <c r="L7" s="200"/>
    </row>
    <row r="8" spans="1:22" s="25" customFormat="1" ht="17" x14ac:dyDescent="0.35">
      <c r="A8" s="39"/>
      <c r="B8" s="557" t="s">
        <v>234</v>
      </c>
      <c r="C8" s="557"/>
      <c r="D8" s="557"/>
      <c r="E8" s="557"/>
      <c r="F8" s="557"/>
      <c r="G8" s="557"/>
      <c r="H8" s="557"/>
      <c r="I8" s="557"/>
      <c r="J8" s="557"/>
      <c r="K8" s="557"/>
      <c r="L8" s="557"/>
      <c r="M8" s="557"/>
    </row>
    <row r="9" spans="1:22" s="25" customFormat="1" ht="8.15" customHeight="1" x14ac:dyDescent="0.35">
      <c r="A9" s="201"/>
      <c r="B9" s="202"/>
      <c r="C9" s="202"/>
      <c r="D9" s="202"/>
      <c r="E9" s="202"/>
      <c r="F9" s="202"/>
      <c r="G9" s="202"/>
      <c r="H9" s="202"/>
      <c r="I9" s="202"/>
      <c r="J9" s="202"/>
      <c r="K9" s="202"/>
      <c r="L9" s="202"/>
      <c r="O9" s="53"/>
      <c r="P9" s="53"/>
    </row>
    <row r="10" spans="1:22" s="25" customFormat="1" ht="14.5" customHeight="1" x14ac:dyDescent="0.35">
      <c r="A10" s="39"/>
      <c r="B10" s="552" t="s">
        <v>0</v>
      </c>
      <c r="C10" s="552"/>
      <c r="D10" s="552"/>
      <c r="E10" s="552"/>
      <c r="F10" s="552"/>
      <c r="G10" s="552"/>
      <c r="H10" s="552"/>
      <c r="I10" s="552"/>
      <c r="J10" s="552"/>
      <c r="K10" s="552"/>
      <c r="L10" s="552"/>
      <c r="M10" s="552"/>
      <c r="O10" s="53"/>
      <c r="P10" s="53"/>
    </row>
    <row r="11" spans="1:22" s="25" customFormat="1" ht="8.15" customHeight="1" thickBot="1" x14ac:dyDescent="0.4">
      <c r="A11" s="203"/>
      <c r="B11" s="204"/>
      <c r="C11" s="205"/>
      <c r="D11" s="205"/>
      <c r="E11" s="205"/>
      <c r="F11" s="205"/>
      <c r="G11" s="205"/>
      <c r="H11" s="205"/>
      <c r="I11" s="205"/>
      <c r="J11" s="205"/>
      <c r="K11" s="205"/>
      <c r="L11" s="205"/>
      <c r="M11" s="206" t="str">
        <f>M12&amp;"
"&amp;M13</f>
        <v>2027
Ambitie</v>
      </c>
      <c r="N11" s="227"/>
      <c r="O11" s="53"/>
      <c r="P11" s="53"/>
    </row>
    <row r="12" spans="1:22" s="25" customFormat="1" ht="14.15" customHeight="1" thickBot="1" x14ac:dyDescent="0.4">
      <c r="A12" s="203"/>
      <c r="B12" s="204"/>
      <c r="C12" s="18" t="str">
        <f>C13&amp;"
n="&amp;C24</f>
        <v>2021
n=0</v>
      </c>
      <c r="D12" s="18" t="str">
        <f t="shared" ref="D12:L12" si="0">D13&amp;"
n="&amp;D24</f>
        <v>2022
n=0</v>
      </c>
      <c r="E12" s="18" t="str">
        <f t="shared" si="0"/>
        <v>2023
n=0</v>
      </c>
      <c r="F12" s="18" t="str">
        <f t="shared" si="0"/>
        <v>2024
n=0</v>
      </c>
      <c r="G12" s="18" t="str">
        <f t="shared" si="0"/>
        <v>2025
n=0</v>
      </c>
      <c r="H12" s="18" t="str">
        <f t="shared" si="0"/>
        <v>2026
n=0</v>
      </c>
      <c r="I12" s="18" t="str">
        <f t="shared" si="0"/>
        <v>2027
n=0</v>
      </c>
      <c r="J12" s="18" t="str">
        <f t="shared" si="0"/>
        <v>2028
n=0</v>
      </c>
      <c r="K12" s="18" t="str">
        <f t="shared" si="0"/>
        <v>2029
n=0</v>
      </c>
      <c r="L12" s="18" t="str">
        <f t="shared" si="0"/>
        <v>2030
n=0</v>
      </c>
      <c r="M12" s="23">
        <v>2027</v>
      </c>
      <c r="N12" s="227"/>
      <c r="O12" s="53"/>
      <c r="P12" s="53"/>
    </row>
    <row r="13" spans="1:22" s="25" customFormat="1" ht="14.15" customHeight="1" x14ac:dyDescent="0.35">
      <c r="A13" s="290"/>
      <c r="B13" s="234"/>
      <c r="C13" s="213">
        <v>2021</v>
      </c>
      <c r="D13" s="214">
        <v>2022</v>
      </c>
      <c r="E13" s="214">
        <v>2023</v>
      </c>
      <c r="F13" s="214">
        <v>2024</v>
      </c>
      <c r="G13" s="214">
        <v>2025</v>
      </c>
      <c r="H13" s="214">
        <v>2026</v>
      </c>
      <c r="I13" s="214">
        <v>2027</v>
      </c>
      <c r="J13" s="214">
        <v>2028</v>
      </c>
      <c r="K13" s="214">
        <v>2029</v>
      </c>
      <c r="L13" s="214">
        <v>2030</v>
      </c>
      <c r="M13" s="215" t="s">
        <v>87</v>
      </c>
      <c r="O13" s="210" t="s">
        <v>71</v>
      </c>
    </row>
    <row r="14" spans="1:22" s="25" customFormat="1" ht="14.5" customHeight="1" x14ac:dyDescent="0.35">
      <c r="A14" s="39"/>
      <c r="B14" s="216" t="s">
        <v>158</v>
      </c>
      <c r="C14" s="4"/>
      <c r="D14" s="4"/>
      <c r="E14" s="4"/>
      <c r="F14" s="4"/>
      <c r="G14" s="4"/>
      <c r="H14" s="4"/>
      <c r="I14" s="4"/>
      <c r="J14" s="4"/>
      <c r="K14" s="4"/>
      <c r="L14" s="4"/>
      <c r="M14" s="315"/>
      <c r="O14" s="5">
        <v>1</v>
      </c>
      <c r="P14" s="5" t="s">
        <v>250</v>
      </c>
      <c r="Q14" s="2"/>
      <c r="R14" s="2"/>
      <c r="S14" s="2"/>
      <c r="T14" s="2"/>
      <c r="U14" s="2"/>
      <c r="V14" s="2"/>
    </row>
    <row r="15" spans="1:22" s="25" customFormat="1" ht="14.5" customHeight="1" x14ac:dyDescent="0.35">
      <c r="A15" s="39"/>
      <c r="B15" s="216" t="s">
        <v>28</v>
      </c>
      <c r="C15" s="4"/>
      <c r="D15" s="4"/>
      <c r="E15" s="4"/>
      <c r="F15" s="4"/>
      <c r="G15" s="4"/>
      <c r="H15" s="4"/>
      <c r="I15" s="4"/>
      <c r="J15" s="4"/>
      <c r="K15" s="4"/>
      <c r="L15" s="4"/>
      <c r="M15" s="315"/>
      <c r="O15" s="5">
        <v>2</v>
      </c>
      <c r="P15" s="5"/>
      <c r="Q15" s="2"/>
      <c r="R15" s="2"/>
      <c r="S15" s="2"/>
      <c r="T15" s="2"/>
      <c r="U15" s="2"/>
      <c r="V15" s="2"/>
    </row>
    <row r="16" spans="1:22" s="25" customFormat="1" ht="15" customHeight="1" x14ac:dyDescent="0.35">
      <c r="A16" s="39"/>
      <c r="B16" s="216" t="s">
        <v>1</v>
      </c>
      <c r="C16" s="4"/>
      <c r="D16" s="4"/>
      <c r="E16" s="4"/>
      <c r="F16" s="4"/>
      <c r="G16" s="4"/>
      <c r="H16" s="4"/>
      <c r="I16" s="4"/>
      <c r="J16" s="4"/>
      <c r="K16" s="4"/>
      <c r="L16" s="4"/>
      <c r="M16" s="315"/>
      <c r="O16" s="5">
        <v>3</v>
      </c>
      <c r="P16" s="1"/>
      <c r="Q16" s="2"/>
      <c r="R16" s="2"/>
      <c r="S16" s="2"/>
      <c r="T16" s="2"/>
      <c r="U16" s="2"/>
      <c r="V16" s="2"/>
    </row>
    <row r="17" spans="1:22" s="25" customFormat="1" ht="15" customHeight="1" x14ac:dyDescent="0.35">
      <c r="A17" s="39"/>
      <c r="B17" s="216" t="s">
        <v>2</v>
      </c>
      <c r="C17" s="4"/>
      <c r="D17" s="4"/>
      <c r="E17" s="4"/>
      <c r="F17" s="4"/>
      <c r="G17" s="4"/>
      <c r="H17" s="4"/>
      <c r="I17" s="4"/>
      <c r="J17" s="4"/>
      <c r="K17" s="4"/>
      <c r="L17" s="4"/>
      <c r="M17" s="315"/>
      <c r="O17" s="5">
        <v>4</v>
      </c>
      <c r="P17" s="1"/>
      <c r="Q17" s="2"/>
      <c r="R17" s="2"/>
      <c r="S17" s="2"/>
      <c r="T17" s="2"/>
      <c r="U17" s="2"/>
      <c r="V17" s="2"/>
    </row>
    <row r="18" spans="1:22" s="25" customFormat="1" ht="15" customHeight="1" x14ac:dyDescent="0.35">
      <c r="A18" s="39"/>
      <c r="B18" s="216" t="s">
        <v>69</v>
      </c>
      <c r="C18" s="4"/>
      <c r="D18" s="4"/>
      <c r="E18" s="4"/>
      <c r="F18" s="4"/>
      <c r="G18" s="4"/>
      <c r="H18" s="4"/>
      <c r="I18" s="4"/>
      <c r="J18" s="4"/>
      <c r="K18" s="4"/>
      <c r="L18" s="4"/>
      <c r="M18" s="315"/>
      <c r="O18" s="1"/>
      <c r="P18" s="1"/>
      <c r="Q18" s="2"/>
      <c r="R18" s="2"/>
      <c r="S18" s="2"/>
      <c r="T18" s="2"/>
      <c r="U18" s="2"/>
      <c r="V18" s="2"/>
    </row>
    <row r="19" spans="1:22" s="25" customFormat="1" ht="15" customHeight="1" x14ac:dyDescent="0.35">
      <c r="A19" s="39"/>
      <c r="B19" s="216" t="s">
        <v>26</v>
      </c>
      <c r="C19" s="4"/>
      <c r="D19" s="4"/>
      <c r="E19" s="4"/>
      <c r="F19" s="4"/>
      <c r="G19" s="4"/>
      <c r="H19" s="4"/>
      <c r="I19" s="4"/>
      <c r="J19" s="4"/>
      <c r="K19" s="4"/>
      <c r="L19" s="4"/>
      <c r="M19" s="315"/>
      <c r="O19" s="1"/>
      <c r="P19" s="1"/>
      <c r="Q19" s="2"/>
      <c r="R19" s="2"/>
      <c r="S19" s="2"/>
      <c r="T19" s="2"/>
      <c r="U19" s="2"/>
      <c r="V19" s="2"/>
    </row>
    <row r="20" spans="1:22" s="25" customFormat="1" ht="15" customHeight="1" x14ac:dyDescent="0.35">
      <c r="A20" s="39"/>
      <c r="B20" s="216" t="s">
        <v>27</v>
      </c>
      <c r="C20" s="4"/>
      <c r="D20" s="4"/>
      <c r="E20" s="4"/>
      <c r="F20" s="4"/>
      <c r="G20" s="4"/>
      <c r="H20" s="4"/>
      <c r="I20" s="4"/>
      <c r="J20" s="4"/>
      <c r="K20" s="4"/>
      <c r="L20" s="4"/>
      <c r="M20" s="315"/>
      <c r="O20" s="1"/>
      <c r="P20" s="1"/>
      <c r="Q20" s="2"/>
      <c r="R20" s="2"/>
      <c r="S20" s="2"/>
      <c r="T20" s="2"/>
      <c r="U20" s="2"/>
      <c r="V20" s="2"/>
    </row>
    <row r="21" spans="1:22" s="25" customFormat="1" x14ac:dyDescent="0.35">
      <c r="A21" s="39"/>
      <c r="B21" s="216" t="s">
        <v>5</v>
      </c>
      <c r="C21" s="4"/>
      <c r="D21" s="4"/>
      <c r="E21" s="4"/>
      <c r="F21" s="4"/>
      <c r="G21" s="4"/>
      <c r="H21" s="4"/>
      <c r="I21" s="4"/>
      <c r="J21" s="4"/>
      <c r="K21" s="4"/>
      <c r="L21" s="4"/>
      <c r="M21" s="315"/>
      <c r="O21" s="1"/>
      <c r="P21" s="1"/>
      <c r="Q21" s="2"/>
      <c r="R21" s="2"/>
      <c r="S21" s="2"/>
      <c r="T21" s="2"/>
      <c r="U21" s="2"/>
      <c r="V21" s="2"/>
    </row>
    <row r="22" spans="1:22" s="25" customFormat="1" x14ac:dyDescent="0.35">
      <c r="A22" s="39"/>
      <c r="B22" s="216" t="s">
        <v>6</v>
      </c>
      <c r="C22" s="4"/>
      <c r="D22" s="4"/>
      <c r="E22" s="4"/>
      <c r="F22" s="4"/>
      <c r="G22" s="4"/>
      <c r="H22" s="4"/>
      <c r="I22" s="4"/>
      <c r="J22" s="4"/>
      <c r="K22" s="4"/>
      <c r="L22" s="4"/>
      <c r="M22" s="315"/>
      <c r="O22" s="1"/>
      <c r="P22" s="1"/>
      <c r="Q22" s="2"/>
      <c r="R22" s="2"/>
      <c r="S22" s="2"/>
      <c r="T22" s="2"/>
      <c r="U22" s="2"/>
      <c r="V22" s="2"/>
    </row>
    <row r="23" spans="1:22" s="25" customFormat="1" x14ac:dyDescent="0.35">
      <c r="A23" s="39"/>
      <c r="B23" s="216" t="s">
        <v>12</v>
      </c>
      <c r="C23" s="4"/>
      <c r="D23" s="4"/>
      <c r="E23" s="4"/>
      <c r="F23" s="4"/>
      <c r="G23" s="4"/>
      <c r="H23" s="4"/>
      <c r="I23" s="4"/>
      <c r="J23" s="4"/>
      <c r="K23" s="4"/>
      <c r="L23" s="4"/>
      <c r="M23" s="315"/>
      <c r="O23" s="1"/>
      <c r="P23" s="1"/>
      <c r="Q23" s="2"/>
      <c r="R23" s="2"/>
      <c r="S23" s="2"/>
      <c r="T23" s="2"/>
      <c r="U23" s="2"/>
      <c r="V23" s="2"/>
    </row>
    <row r="24" spans="1:22" s="25" customFormat="1" ht="16" customHeight="1" x14ac:dyDescent="0.35">
      <c r="A24" s="38"/>
      <c r="B24" s="217" t="s">
        <v>4</v>
      </c>
      <c r="C24" s="13">
        <f>SUM(C14:C23)</f>
        <v>0</v>
      </c>
      <c r="D24" s="13">
        <f>SUM(D14:D23)</f>
        <v>0</v>
      </c>
      <c r="E24" s="13">
        <f>SUM(E14:E23)</f>
        <v>0</v>
      </c>
      <c r="F24" s="13">
        <f t="shared" ref="F24:L24" si="1">SUM(F14:F23)</f>
        <v>0</v>
      </c>
      <c r="G24" s="13">
        <f t="shared" si="1"/>
        <v>0</v>
      </c>
      <c r="H24" s="13">
        <f t="shared" si="1"/>
        <v>0</v>
      </c>
      <c r="I24" s="13">
        <f t="shared" si="1"/>
        <v>0</v>
      </c>
      <c r="J24" s="13">
        <f t="shared" si="1"/>
        <v>0</v>
      </c>
      <c r="K24" s="13">
        <f t="shared" si="1"/>
        <v>0</v>
      </c>
      <c r="L24" s="13">
        <f t="shared" si="1"/>
        <v>0</v>
      </c>
      <c r="M24" s="14">
        <f>SUM(M14:M23)</f>
        <v>0</v>
      </c>
      <c r="O24" s="1"/>
      <c r="P24" s="1"/>
      <c r="Q24" s="2"/>
      <c r="R24" s="2"/>
      <c r="S24" s="2"/>
      <c r="T24" s="2"/>
      <c r="U24" s="2"/>
      <c r="V24" s="2"/>
    </row>
    <row r="25" spans="1:22" s="25" customFormat="1" ht="16" customHeight="1" x14ac:dyDescent="0.35">
      <c r="A25" s="38"/>
      <c r="B25" s="20" t="s">
        <v>86</v>
      </c>
      <c r="C25" s="15" t="str">
        <f>IF(C24&gt;0,(SUM(C14:C15)/SUM(C14:C23)),"0%")</f>
        <v>0%</v>
      </c>
      <c r="D25" s="15" t="str">
        <f t="shared" ref="D25:L25" si="2">IF(D24&gt;0,(SUM(D14:D15)/SUM(D14:D23)),"0%")</f>
        <v>0%</v>
      </c>
      <c r="E25" s="15" t="str">
        <f t="shared" si="2"/>
        <v>0%</v>
      </c>
      <c r="F25" s="15" t="str">
        <f t="shared" si="2"/>
        <v>0%</v>
      </c>
      <c r="G25" s="15" t="str">
        <f t="shared" si="2"/>
        <v>0%</v>
      </c>
      <c r="H25" s="15" t="str">
        <f t="shared" si="2"/>
        <v>0%</v>
      </c>
      <c r="I25" s="15" t="str">
        <f t="shared" si="2"/>
        <v>0%</v>
      </c>
      <c r="J25" s="15" t="str">
        <f t="shared" si="2"/>
        <v>0%</v>
      </c>
      <c r="K25" s="15" t="str">
        <f t="shared" si="2"/>
        <v>0%</v>
      </c>
      <c r="L25" s="15" t="str">
        <f t="shared" si="2"/>
        <v>0%</v>
      </c>
      <c r="M25" s="15" t="str">
        <f>IF(M24&gt;0,(SUM(M14:M15)/SUM(M14:M23)),"0%")</f>
        <v>0%</v>
      </c>
      <c r="O25" s="1"/>
      <c r="P25" s="1"/>
      <c r="Q25" s="2"/>
      <c r="R25" s="2"/>
      <c r="S25" s="2"/>
      <c r="T25" s="2"/>
      <c r="U25" s="2"/>
      <c r="V25" s="2"/>
    </row>
    <row r="26" spans="1:22" s="25" customFormat="1" ht="16" customHeight="1" x14ac:dyDescent="0.35">
      <c r="A26" s="38"/>
      <c r="B26" s="21" t="s">
        <v>97</v>
      </c>
      <c r="C26" s="16" t="str">
        <f>IF(C24&gt;0,(SUM(C16:C23)/SUM(C14:C23)),"0%")</f>
        <v>0%</v>
      </c>
      <c r="D26" s="16" t="str">
        <f t="shared" ref="D26:M26" si="3">IF(D24&gt;0,(SUM(D16:D23)/SUM(D14:D23)),"0%")</f>
        <v>0%</v>
      </c>
      <c r="E26" s="16" t="str">
        <f t="shared" si="3"/>
        <v>0%</v>
      </c>
      <c r="F26" s="16" t="str">
        <f t="shared" si="3"/>
        <v>0%</v>
      </c>
      <c r="G26" s="16" t="str">
        <f t="shared" si="3"/>
        <v>0%</v>
      </c>
      <c r="H26" s="16" t="str">
        <f t="shared" si="3"/>
        <v>0%</v>
      </c>
      <c r="I26" s="16" t="str">
        <f t="shared" si="3"/>
        <v>0%</v>
      </c>
      <c r="J26" s="16" t="str">
        <f t="shared" si="3"/>
        <v>0%</v>
      </c>
      <c r="K26" s="16" t="str">
        <f t="shared" si="3"/>
        <v>0%</v>
      </c>
      <c r="L26" s="16" t="str">
        <f t="shared" si="3"/>
        <v>0%</v>
      </c>
      <c r="M26" s="16" t="str">
        <f t="shared" si="3"/>
        <v>0%</v>
      </c>
      <c r="O26" s="1"/>
      <c r="P26" s="1"/>
      <c r="Q26" s="2"/>
      <c r="R26" s="2"/>
      <c r="S26" s="2"/>
      <c r="T26" s="2"/>
      <c r="U26" s="2"/>
      <c r="V26" s="2"/>
    </row>
    <row r="27" spans="1:22" s="25" customFormat="1" ht="16" customHeight="1" x14ac:dyDescent="0.35">
      <c r="A27" s="38"/>
      <c r="B27" s="21" t="s">
        <v>84</v>
      </c>
      <c r="C27" s="17" t="str">
        <f>IF(C24&gt;0,SUM(C16:C23),"0")</f>
        <v>0</v>
      </c>
      <c r="D27" s="17" t="str">
        <f t="shared" ref="D27:M27" si="4">IF(D24&gt;0,SUM(D16:D23),"0")</f>
        <v>0</v>
      </c>
      <c r="E27" s="17" t="str">
        <f t="shared" si="4"/>
        <v>0</v>
      </c>
      <c r="F27" s="17" t="str">
        <f t="shared" si="4"/>
        <v>0</v>
      </c>
      <c r="G27" s="17" t="str">
        <f t="shared" si="4"/>
        <v>0</v>
      </c>
      <c r="H27" s="17" t="str">
        <f t="shared" si="4"/>
        <v>0</v>
      </c>
      <c r="I27" s="17" t="str">
        <f t="shared" si="4"/>
        <v>0</v>
      </c>
      <c r="J27" s="17" t="str">
        <f t="shared" si="4"/>
        <v>0</v>
      </c>
      <c r="K27" s="17" t="str">
        <f t="shared" si="4"/>
        <v>0</v>
      </c>
      <c r="L27" s="17" t="str">
        <f t="shared" si="4"/>
        <v>0</v>
      </c>
      <c r="M27" s="17" t="str">
        <f t="shared" si="4"/>
        <v>0</v>
      </c>
      <c r="O27" s="1"/>
      <c r="P27" s="1"/>
      <c r="Q27" s="2"/>
      <c r="R27" s="2"/>
      <c r="S27" s="2"/>
      <c r="T27" s="2"/>
      <c r="U27" s="2"/>
      <c r="V27" s="2"/>
    </row>
    <row r="28" spans="1:22" s="25" customFormat="1" ht="16" hidden="1" customHeight="1" x14ac:dyDescent="0.35">
      <c r="A28" s="38"/>
      <c r="O28" s="53"/>
      <c r="P28" s="53"/>
    </row>
    <row r="29" spans="1:22" s="25" customFormat="1" ht="12.65" hidden="1" customHeight="1" x14ac:dyDescent="0.35">
      <c r="A29" s="39"/>
      <c r="B29" s="218"/>
      <c r="C29" s="219">
        <f>'1. Dashboard'!$D$6</f>
        <v>2021</v>
      </c>
      <c r="D29" s="220"/>
      <c r="O29" s="53"/>
      <c r="P29" s="53"/>
    </row>
    <row r="30" spans="1:22" s="25" customFormat="1" ht="12.65" hidden="1" customHeight="1" x14ac:dyDescent="0.35">
      <c r="A30" s="39"/>
      <c r="B30" s="222" t="s">
        <v>158</v>
      </c>
      <c r="C30" s="223">
        <f>INDEX($B$13:$M$27,MATCH($B30,$B$13:$B$27,0),MATCH(C$29,$B$13:$M$13,0))</f>
        <v>0</v>
      </c>
      <c r="D30" s="220"/>
      <c r="O30" s="53"/>
      <c r="P30" s="53"/>
    </row>
    <row r="31" spans="1:22" s="25" customFormat="1" ht="12.65" hidden="1" customHeight="1" x14ac:dyDescent="0.35">
      <c r="A31" s="39"/>
      <c r="B31" s="222" t="s">
        <v>28</v>
      </c>
      <c r="C31" s="223">
        <f t="shared" ref="C31:C43" si="5">INDEX($B$13:$M$27,MATCH($B31,$B$13:$B$27,0),MATCH(C$29,$B$13:$M$13,0))</f>
        <v>0</v>
      </c>
      <c r="D31" s="220"/>
      <c r="O31" s="53"/>
      <c r="P31" s="53"/>
    </row>
    <row r="32" spans="1:22" s="25" customFormat="1" ht="12.65" hidden="1" customHeight="1" x14ac:dyDescent="0.35">
      <c r="A32" s="39"/>
      <c r="B32" s="222" t="s">
        <v>1</v>
      </c>
      <c r="C32" s="223">
        <f t="shared" si="5"/>
        <v>0</v>
      </c>
      <c r="D32" s="220"/>
      <c r="O32" s="53"/>
      <c r="P32" s="53"/>
    </row>
    <row r="33" spans="1:16" s="25" customFormat="1" ht="12.65" hidden="1" customHeight="1" x14ac:dyDescent="0.35">
      <c r="A33" s="39"/>
      <c r="B33" s="222" t="s">
        <v>2</v>
      </c>
      <c r="C33" s="223">
        <f t="shared" si="5"/>
        <v>0</v>
      </c>
      <c r="D33" s="220"/>
      <c r="O33" s="53"/>
      <c r="P33" s="53"/>
    </row>
    <row r="34" spans="1:16" s="25" customFormat="1" ht="12.65" hidden="1" customHeight="1" x14ac:dyDescent="0.35">
      <c r="A34" s="39"/>
      <c r="B34" s="222" t="s">
        <v>69</v>
      </c>
      <c r="C34" s="223">
        <f t="shared" si="5"/>
        <v>0</v>
      </c>
      <c r="D34" s="220"/>
      <c r="O34" s="53"/>
      <c r="P34" s="53"/>
    </row>
    <row r="35" spans="1:16" s="25" customFormat="1" ht="12.65" hidden="1" customHeight="1" x14ac:dyDescent="0.35">
      <c r="A35" s="39"/>
      <c r="B35" s="222" t="s">
        <v>26</v>
      </c>
      <c r="C35" s="223">
        <f t="shared" si="5"/>
        <v>0</v>
      </c>
      <c r="D35" s="220"/>
      <c r="O35" s="53"/>
      <c r="P35" s="53"/>
    </row>
    <row r="36" spans="1:16" s="25" customFormat="1" ht="12.65" hidden="1" customHeight="1" x14ac:dyDescent="0.35">
      <c r="A36" s="39"/>
      <c r="B36" s="222" t="s">
        <v>27</v>
      </c>
      <c r="C36" s="223">
        <f t="shared" si="5"/>
        <v>0</v>
      </c>
      <c r="D36" s="220"/>
      <c r="O36" s="53"/>
      <c r="P36" s="53"/>
    </row>
    <row r="37" spans="1:16" s="25" customFormat="1" ht="12.65" hidden="1" customHeight="1" x14ac:dyDescent="0.35">
      <c r="A37" s="39"/>
      <c r="B37" s="222" t="s">
        <v>5</v>
      </c>
      <c r="C37" s="223">
        <f t="shared" si="5"/>
        <v>0</v>
      </c>
      <c r="D37" s="220"/>
      <c r="O37" s="53"/>
      <c r="P37" s="53"/>
    </row>
    <row r="38" spans="1:16" s="25" customFormat="1" ht="12.65" hidden="1" customHeight="1" x14ac:dyDescent="0.35">
      <c r="A38" s="39"/>
      <c r="B38" s="222" t="s">
        <v>6</v>
      </c>
      <c r="C38" s="223">
        <f t="shared" si="5"/>
        <v>0</v>
      </c>
      <c r="D38" s="220"/>
      <c r="O38" s="53"/>
      <c r="P38" s="53"/>
    </row>
    <row r="39" spans="1:16" s="25" customFormat="1" ht="12.65" hidden="1" customHeight="1" x14ac:dyDescent="0.35">
      <c r="A39" s="39"/>
      <c r="B39" s="222" t="s">
        <v>12</v>
      </c>
      <c r="C39" s="223">
        <f t="shared" si="5"/>
        <v>0</v>
      </c>
      <c r="D39" s="220"/>
      <c r="O39" s="53"/>
      <c r="P39" s="53"/>
    </row>
    <row r="40" spans="1:16" s="25" customFormat="1" ht="12.65" hidden="1" customHeight="1" x14ac:dyDescent="0.35">
      <c r="A40" s="39"/>
      <c r="B40" s="217" t="s">
        <v>4</v>
      </c>
      <c r="C40" s="223">
        <f t="shared" si="5"/>
        <v>0</v>
      </c>
      <c r="D40" s="220"/>
      <c r="O40" s="53"/>
      <c r="P40" s="53"/>
    </row>
    <row r="41" spans="1:16" s="25" customFormat="1" ht="12.65" hidden="1" customHeight="1" x14ac:dyDescent="0.35">
      <c r="A41" s="39"/>
      <c r="B41" s="224" t="s">
        <v>86</v>
      </c>
      <c r="C41" s="291" t="str">
        <f t="shared" si="5"/>
        <v>0%</v>
      </c>
      <c r="D41" s="220"/>
      <c r="O41" s="53"/>
      <c r="P41" s="53"/>
    </row>
    <row r="42" spans="1:16" s="25" customFormat="1" ht="12.65" hidden="1" customHeight="1" x14ac:dyDescent="0.35">
      <c r="A42" s="39"/>
      <c r="B42" s="225" t="s">
        <v>97</v>
      </c>
      <c r="C42" s="292" t="str">
        <f>INDEX($B$13:$M$27,MATCH($B42,$B$13:$B$27,0),MATCH(C$29,$B$13:$M$13,0))</f>
        <v>0%</v>
      </c>
      <c r="D42" s="220"/>
      <c r="O42" s="53"/>
      <c r="P42" s="53"/>
    </row>
    <row r="43" spans="1:16" s="25" customFormat="1" ht="12.65" hidden="1" customHeight="1" x14ac:dyDescent="0.35">
      <c r="A43" s="39"/>
      <c r="B43" s="225" t="s">
        <v>84</v>
      </c>
      <c r="C43" s="293" t="str">
        <f t="shared" si="5"/>
        <v>0</v>
      </c>
      <c r="D43" s="220"/>
      <c r="O43" s="53"/>
      <c r="P43" s="53"/>
    </row>
    <row r="44" spans="1:16" s="25" customFormat="1" ht="12.65" customHeight="1" x14ac:dyDescent="0.35">
      <c r="A44" s="39"/>
      <c r="B44" s="220"/>
      <c r="C44" s="220"/>
      <c r="D44" s="220"/>
      <c r="O44" s="53"/>
      <c r="P44" s="53"/>
    </row>
    <row r="45" spans="1:16" ht="17" x14ac:dyDescent="0.35">
      <c r="B45" s="557" t="s">
        <v>9</v>
      </c>
      <c r="C45" s="557"/>
      <c r="D45" s="557"/>
      <c r="E45" s="557"/>
      <c r="F45" s="557"/>
      <c r="G45" s="557"/>
      <c r="H45" s="557"/>
      <c r="I45" s="557"/>
      <c r="J45" s="557"/>
      <c r="K45" s="557"/>
      <c r="L45" s="557"/>
    </row>
    <row r="46" spans="1:16" s="25" customFormat="1" ht="10" customHeight="1" x14ac:dyDescent="0.35">
      <c r="A46" s="201"/>
      <c r="B46" s="202"/>
      <c r="C46" s="202"/>
      <c r="D46" s="202"/>
      <c r="E46" s="202"/>
      <c r="F46" s="202"/>
      <c r="G46" s="202"/>
      <c r="H46" s="202"/>
      <c r="I46" s="202"/>
      <c r="J46" s="202"/>
      <c r="K46" s="202"/>
      <c r="L46" s="202"/>
    </row>
    <row r="47" spans="1:16" ht="15.5" x14ac:dyDescent="0.35">
      <c r="B47" s="552" t="s">
        <v>10</v>
      </c>
      <c r="C47" s="552"/>
      <c r="D47" s="552"/>
      <c r="E47" s="552"/>
      <c r="F47" s="552"/>
      <c r="G47" s="552"/>
      <c r="H47" s="552"/>
      <c r="I47" s="552"/>
      <c r="J47" s="552"/>
      <c r="K47" s="552"/>
      <c r="L47" s="552"/>
    </row>
    <row r="48" spans="1:16" s="25" customFormat="1" ht="8.15" customHeight="1" x14ac:dyDescent="0.35">
      <c r="A48" s="203"/>
      <c r="B48" s="204"/>
      <c r="C48" s="204"/>
      <c r="D48" s="204"/>
      <c r="E48" s="204"/>
      <c r="F48" s="204"/>
      <c r="G48" s="204"/>
      <c r="H48" s="204"/>
      <c r="I48" s="204"/>
      <c r="J48" s="204"/>
      <c r="K48" s="204"/>
      <c r="L48" s="204"/>
      <c r="N48" s="227"/>
    </row>
    <row r="49" spans="1:22" ht="14.5" customHeight="1" x14ac:dyDescent="0.35">
      <c r="A49" s="226"/>
      <c r="B49" s="228"/>
      <c r="C49" s="229">
        <v>2021</v>
      </c>
      <c r="D49" s="229">
        <v>2022</v>
      </c>
      <c r="E49" s="229">
        <v>2023</v>
      </c>
      <c r="F49" s="229">
        <v>2024</v>
      </c>
      <c r="G49" s="229">
        <v>2025</v>
      </c>
      <c r="H49" s="229">
        <v>2026</v>
      </c>
      <c r="I49" s="229">
        <v>2027</v>
      </c>
      <c r="J49" s="229">
        <v>2028</v>
      </c>
      <c r="K49" s="229">
        <v>2029</v>
      </c>
      <c r="L49" s="229">
        <v>2030</v>
      </c>
      <c r="O49" s="210" t="s">
        <v>71</v>
      </c>
    </row>
    <row r="50" spans="1:22" ht="14.5" customHeight="1" x14ac:dyDescent="0.35">
      <c r="B50" s="230" t="s">
        <v>14</v>
      </c>
      <c r="C50" s="4"/>
      <c r="D50" s="4"/>
      <c r="E50" s="4"/>
      <c r="F50" s="4"/>
      <c r="G50" s="4"/>
      <c r="H50" s="4"/>
      <c r="I50" s="4"/>
      <c r="J50" s="4"/>
      <c r="K50" s="4"/>
      <c r="L50" s="4"/>
      <c r="O50" s="5">
        <v>1</v>
      </c>
      <c r="P50" s="1"/>
      <c r="Q50" s="1"/>
      <c r="R50" s="1"/>
      <c r="S50" s="1"/>
      <c r="T50" s="1"/>
      <c r="U50" s="1"/>
      <c r="V50" s="1"/>
    </row>
    <row r="51" spans="1:22" x14ac:dyDescent="0.35">
      <c r="B51" s="230" t="s">
        <v>31</v>
      </c>
      <c r="C51" s="4"/>
      <c r="D51" s="4"/>
      <c r="E51" s="4"/>
      <c r="F51" s="4"/>
      <c r="G51" s="4"/>
      <c r="H51" s="4"/>
      <c r="I51" s="4"/>
      <c r="J51" s="4"/>
      <c r="K51" s="4"/>
      <c r="L51" s="4"/>
      <c r="O51" s="5">
        <v>2</v>
      </c>
      <c r="P51" s="1"/>
      <c r="Q51" s="1"/>
      <c r="R51" s="1"/>
      <c r="S51" s="1"/>
      <c r="T51" s="1"/>
      <c r="U51" s="1"/>
      <c r="V51" s="1"/>
    </row>
    <row r="52" spans="1:22" x14ac:dyDescent="0.35">
      <c r="B52" s="242" t="s">
        <v>35</v>
      </c>
      <c r="C52" s="8" t="str">
        <f>IF(C50&gt;0,C51/C50,"0%")</f>
        <v>0%</v>
      </c>
      <c r="D52" s="8" t="str">
        <f t="shared" ref="D52:L52" si="6">IF(D50&gt;0,D51/D50,"0%")</f>
        <v>0%</v>
      </c>
      <c r="E52" s="8" t="str">
        <f t="shared" si="6"/>
        <v>0%</v>
      </c>
      <c r="F52" s="8" t="str">
        <f t="shared" si="6"/>
        <v>0%</v>
      </c>
      <c r="G52" s="8" t="str">
        <f t="shared" si="6"/>
        <v>0%</v>
      </c>
      <c r="H52" s="8" t="str">
        <f t="shared" si="6"/>
        <v>0%</v>
      </c>
      <c r="I52" s="8" t="str">
        <f t="shared" si="6"/>
        <v>0%</v>
      </c>
      <c r="J52" s="8" t="str">
        <f t="shared" si="6"/>
        <v>0%</v>
      </c>
      <c r="K52" s="8" t="str">
        <f t="shared" si="6"/>
        <v>0%</v>
      </c>
      <c r="L52" s="8" t="str">
        <f t="shared" si="6"/>
        <v>0%</v>
      </c>
      <c r="O52" s="5">
        <v>3</v>
      </c>
      <c r="P52" s="1"/>
      <c r="Q52" s="1"/>
      <c r="R52" s="1"/>
      <c r="S52" s="1"/>
      <c r="T52" s="1"/>
      <c r="U52" s="1"/>
      <c r="V52" s="1"/>
    </row>
    <row r="53" spans="1:22" x14ac:dyDescent="0.35">
      <c r="B53" s="230" t="s">
        <v>34</v>
      </c>
      <c r="C53" s="4"/>
      <c r="D53" s="4"/>
      <c r="E53" s="4"/>
      <c r="F53" s="4"/>
      <c r="G53" s="4"/>
      <c r="H53" s="4"/>
      <c r="I53" s="4"/>
      <c r="J53" s="4"/>
      <c r="K53" s="4"/>
      <c r="L53" s="4"/>
      <c r="O53" s="5">
        <v>4</v>
      </c>
      <c r="P53" s="1"/>
      <c r="Q53" s="1"/>
      <c r="R53" s="1"/>
      <c r="S53" s="1"/>
      <c r="T53" s="1"/>
      <c r="U53" s="1"/>
      <c r="V53" s="1"/>
    </row>
    <row r="54" spans="1:22" x14ac:dyDescent="0.35">
      <c r="B54" s="242" t="s">
        <v>36</v>
      </c>
      <c r="C54" s="8" t="str">
        <f>IF(C50&gt;0,C53/C50,"0%")</f>
        <v>0%</v>
      </c>
      <c r="D54" s="8" t="str">
        <f t="shared" ref="D54:L54" si="7">IF(D50&gt;0,D53/D50,"0%")</f>
        <v>0%</v>
      </c>
      <c r="E54" s="8" t="str">
        <f t="shared" si="7"/>
        <v>0%</v>
      </c>
      <c r="F54" s="8" t="str">
        <f t="shared" si="7"/>
        <v>0%</v>
      </c>
      <c r="G54" s="8" t="str">
        <f t="shared" si="7"/>
        <v>0%</v>
      </c>
      <c r="H54" s="8" t="str">
        <f t="shared" si="7"/>
        <v>0%</v>
      </c>
      <c r="I54" s="8" t="str">
        <f t="shared" si="7"/>
        <v>0%</v>
      </c>
      <c r="J54" s="8" t="str">
        <f t="shared" si="7"/>
        <v>0%</v>
      </c>
      <c r="K54" s="8" t="str">
        <f t="shared" si="7"/>
        <v>0%</v>
      </c>
      <c r="L54" s="8" t="str">
        <f t="shared" si="7"/>
        <v>0%</v>
      </c>
      <c r="O54" s="1"/>
      <c r="P54" s="1"/>
      <c r="Q54" s="1"/>
      <c r="R54" s="1"/>
      <c r="S54" s="1"/>
      <c r="T54" s="1"/>
      <c r="U54" s="1"/>
      <c r="V54" s="1"/>
    </row>
    <row r="55" spans="1:22" ht="12.65" customHeight="1" x14ac:dyDescent="0.35">
      <c r="E55" s="54"/>
      <c r="F55" s="54"/>
      <c r="G55" s="54"/>
      <c r="H55" s="54"/>
      <c r="I55" s="54"/>
      <c r="J55" s="54"/>
      <c r="K55" s="54"/>
      <c r="L55" s="54"/>
    </row>
    <row r="56" spans="1:22" ht="15.5" x14ac:dyDescent="0.35">
      <c r="B56" s="552" t="s">
        <v>11</v>
      </c>
      <c r="C56" s="552"/>
      <c r="D56" s="552"/>
      <c r="E56" s="552"/>
      <c r="F56" s="552"/>
      <c r="G56" s="552"/>
      <c r="H56" s="552"/>
      <c r="I56" s="552"/>
      <c r="J56" s="552"/>
      <c r="K56" s="552"/>
      <c r="L56" s="552"/>
    </row>
    <row r="57" spans="1:22" s="25" customFormat="1" ht="11.15" customHeight="1" x14ac:dyDescent="0.35">
      <c r="A57" s="203"/>
      <c r="B57" s="204"/>
      <c r="C57" s="204"/>
      <c r="D57" s="204"/>
      <c r="E57" s="204"/>
      <c r="F57" s="204"/>
      <c r="G57" s="204"/>
      <c r="H57" s="204"/>
      <c r="I57" s="204"/>
      <c r="J57" s="204"/>
      <c r="K57" s="204"/>
      <c r="L57" s="204"/>
      <c r="N57" s="227"/>
    </row>
    <row r="58" spans="1:22" ht="14.5" customHeight="1" x14ac:dyDescent="0.35">
      <c r="A58" s="226"/>
      <c r="B58" s="228" t="s">
        <v>25</v>
      </c>
      <c r="C58" s="229">
        <v>2021</v>
      </c>
      <c r="D58" s="229">
        <v>2022</v>
      </c>
      <c r="E58" s="229">
        <v>2023</v>
      </c>
      <c r="F58" s="229">
        <v>2024</v>
      </c>
      <c r="G58" s="229">
        <v>2025</v>
      </c>
      <c r="H58" s="229">
        <v>2026</v>
      </c>
      <c r="I58" s="229">
        <v>2027</v>
      </c>
      <c r="J58" s="229">
        <v>2028</v>
      </c>
      <c r="K58" s="229">
        <v>2029</v>
      </c>
      <c r="L58" s="229">
        <v>2030</v>
      </c>
      <c r="O58" s="210" t="s">
        <v>71</v>
      </c>
    </row>
    <row r="59" spans="1:22" x14ac:dyDescent="0.35">
      <c r="B59" s="230" t="s">
        <v>37</v>
      </c>
      <c r="C59" s="4"/>
      <c r="D59" s="4"/>
      <c r="E59" s="4"/>
      <c r="F59" s="4"/>
      <c r="G59" s="4"/>
      <c r="H59" s="4"/>
      <c r="I59" s="4"/>
      <c r="J59" s="4"/>
      <c r="K59" s="4"/>
      <c r="L59" s="4"/>
      <c r="O59" s="5">
        <v>1</v>
      </c>
      <c r="P59" s="1"/>
      <c r="Q59" s="1"/>
      <c r="R59" s="1"/>
      <c r="S59" s="1"/>
      <c r="T59" s="1"/>
      <c r="U59" s="1"/>
      <c r="V59" s="1"/>
    </row>
    <row r="60" spans="1:22" x14ac:dyDescent="0.35">
      <c r="B60" s="230" t="s">
        <v>31</v>
      </c>
      <c r="C60" s="4"/>
      <c r="D60" s="4"/>
      <c r="E60" s="4"/>
      <c r="F60" s="4"/>
      <c r="G60" s="4"/>
      <c r="H60" s="4"/>
      <c r="I60" s="4"/>
      <c r="J60" s="4"/>
      <c r="K60" s="4"/>
      <c r="L60" s="4"/>
      <c r="O60" s="5">
        <v>2</v>
      </c>
      <c r="P60" s="1"/>
      <c r="Q60" s="1"/>
      <c r="R60" s="1"/>
      <c r="S60" s="1"/>
      <c r="T60" s="1"/>
      <c r="U60" s="1"/>
      <c r="V60" s="1"/>
    </row>
    <row r="61" spans="1:22" x14ac:dyDescent="0.35">
      <c r="B61" s="242" t="s">
        <v>35</v>
      </c>
      <c r="C61" s="8" t="str">
        <f>IF(C59&gt;0,C60/C59,"0%")</f>
        <v>0%</v>
      </c>
      <c r="D61" s="8" t="str">
        <f t="shared" ref="D61:L61" si="8">IF(D59&gt;0,D60/D59,"0%")</f>
        <v>0%</v>
      </c>
      <c r="E61" s="8" t="str">
        <f t="shared" si="8"/>
        <v>0%</v>
      </c>
      <c r="F61" s="8" t="str">
        <f t="shared" si="8"/>
        <v>0%</v>
      </c>
      <c r="G61" s="8" t="str">
        <f t="shared" si="8"/>
        <v>0%</v>
      </c>
      <c r="H61" s="8" t="str">
        <f t="shared" si="8"/>
        <v>0%</v>
      </c>
      <c r="I61" s="8" t="str">
        <f t="shared" si="8"/>
        <v>0%</v>
      </c>
      <c r="J61" s="8" t="str">
        <f t="shared" si="8"/>
        <v>0%</v>
      </c>
      <c r="K61" s="8" t="str">
        <f t="shared" si="8"/>
        <v>0%</v>
      </c>
      <c r="L61" s="8" t="str">
        <f t="shared" si="8"/>
        <v>0%</v>
      </c>
      <c r="O61" s="5">
        <v>3</v>
      </c>
      <c r="P61" s="1"/>
      <c r="Q61" s="1"/>
      <c r="R61" s="1"/>
      <c r="S61" s="1"/>
      <c r="T61" s="1"/>
      <c r="U61" s="1"/>
      <c r="V61" s="1"/>
    </row>
    <row r="62" spans="1:22" x14ac:dyDescent="0.35">
      <c r="B62" s="230" t="s">
        <v>34</v>
      </c>
      <c r="C62" s="4"/>
      <c r="D62" s="4"/>
      <c r="E62" s="4"/>
      <c r="F62" s="4"/>
      <c r="G62" s="4"/>
      <c r="H62" s="4"/>
      <c r="I62" s="4"/>
      <c r="J62" s="4"/>
      <c r="K62" s="4"/>
      <c r="L62" s="4"/>
      <c r="O62" s="5">
        <v>4</v>
      </c>
      <c r="P62" s="1"/>
      <c r="Q62" s="1"/>
      <c r="R62" s="1"/>
      <c r="S62" s="1"/>
      <c r="T62" s="1"/>
      <c r="U62" s="1"/>
      <c r="V62" s="1"/>
    </row>
    <row r="63" spans="1:22" x14ac:dyDescent="0.35">
      <c r="B63" s="242" t="s">
        <v>36</v>
      </c>
      <c r="C63" s="8" t="str">
        <f>IF(C59&gt;0,C62/C59,"0%")</f>
        <v>0%</v>
      </c>
      <c r="D63" s="8" t="str">
        <f t="shared" ref="D63:L63" si="9">IF(D59&gt;0,D62/D59,"0%")</f>
        <v>0%</v>
      </c>
      <c r="E63" s="8" t="str">
        <f t="shared" si="9"/>
        <v>0%</v>
      </c>
      <c r="F63" s="8" t="str">
        <f t="shared" si="9"/>
        <v>0%</v>
      </c>
      <c r="G63" s="8" t="str">
        <f t="shared" si="9"/>
        <v>0%</v>
      </c>
      <c r="H63" s="8" t="str">
        <f t="shared" si="9"/>
        <v>0%</v>
      </c>
      <c r="I63" s="8" t="str">
        <f t="shared" si="9"/>
        <v>0%</v>
      </c>
      <c r="J63" s="8" t="str">
        <f t="shared" si="9"/>
        <v>0%</v>
      </c>
      <c r="K63" s="8" t="str">
        <f t="shared" si="9"/>
        <v>0%</v>
      </c>
      <c r="L63" s="8" t="str">
        <f t="shared" si="9"/>
        <v>0%</v>
      </c>
      <c r="O63" s="1"/>
      <c r="P63" s="1"/>
      <c r="Q63" s="1"/>
      <c r="R63" s="1"/>
      <c r="S63" s="1"/>
      <c r="T63" s="1"/>
      <c r="U63" s="1"/>
      <c r="V63" s="1"/>
    </row>
    <row r="64" spans="1:22" x14ac:dyDescent="0.35">
      <c r="E64" s="54"/>
      <c r="F64" s="54"/>
      <c r="G64" s="54"/>
      <c r="H64" s="54"/>
      <c r="I64" s="54"/>
      <c r="J64" s="54"/>
      <c r="K64" s="54"/>
      <c r="L64" s="54"/>
    </row>
    <row r="66" spans="2:54" x14ac:dyDescent="0.35">
      <c r="B66" s="243"/>
      <c r="C66" s="243"/>
      <c r="D66" s="243"/>
      <c r="I66" s="243"/>
    </row>
    <row r="67" spans="2:54" x14ac:dyDescent="0.35">
      <c r="E67" s="243"/>
      <c r="F67" s="243"/>
      <c r="G67" s="243"/>
      <c r="I67" s="243"/>
      <c r="J67" s="243"/>
      <c r="K67" s="243"/>
    </row>
    <row r="68" spans="2:54" x14ac:dyDescent="0.35">
      <c r="I68" s="244"/>
      <c r="J68" s="244"/>
      <c r="K68" s="244"/>
    </row>
    <row r="69" spans="2:54" x14ac:dyDescent="0.35">
      <c r="E69" s="245"/>
      <c r="F69" s="245"/>
      <c r="G69" s="245"/>
    </row>
    <row r="70" spans="2:54" x14ac:dyDescent="0.35">
      <c r="E70" s="245"/>
      <c r="F70" s="245"/>
      <c r="G70" s="245"/>
    </row>
    <row r="72" spans="2:54" ht="14.15" customHeight="1" x14ac:dyDescent="0.5">
      <c r="B72" s="337" t="s">
        <v>180</v>
      </c>
      <c r="C72" s="102"/>
      <c r="D72" s="102"/>
      <c r="E72" s="102"/>
      <c r="F72" s="102"/>
      <c r="G72" s="102"/>
      <c r="H72" s="64"/>
      <c r="I72" s="64"/>
      <c r="J72" s="64"/>
      <c r="K72" s="64"/>
      <c r="L72" s="64"/>
      <c r="M72" s="64"/>
      <c r="N72" s="39"/>
      <c r="O72" s="39"/>
      <c r="P72" s="39"/>
      <c r="Q72" s="39"/>
      <c r="R72" s="39"/>
      <c r="S72" s="64"/>
      <c r="T72" s="64"/>
      <c r="U72" s="64"/>
      <c r="V72" s="64"/>
      <c r="W72" s="64"/>
      <c r="X72" s="64"/>
      <c r="Y72" s="64"/>
      <c r="Z72" s="64"/>
      <c r="AA72" s="64"/>
      <c r="AB72" s="64"/>
      <c r="AC72" s="64"/>
      <c r="AD72" s="64"/>
      <c r="AE72" s="64"/>
      <c r="AF72" s="64"/>
      <c r="AG72" s="64"/>
      <c r="AV72" s="68"/>
      <c r="AW72" s="68"/>
      <c r="AX72" s="69"/>
      <c r="AY72" s="26"/>
      <c r="AZ72" s="26"/>
      <c r="BA72" s="26"/>
      <c r="BB72" s="26"/>
    </row>
    <row r="73" spans="2:54" ht="12.65" customHeight="1" x14ac:dyDescent="0.5">
      <c r="B73" s="495" t="s">
        <v>179</v>
      </c>
      <c r="C73" s="495"/>
      <c r="D73" s="495"/>
      <c r="E73" s="495"/>
      <c r="F73" s="495"/>
      <c r="G73" s="495"/>
      <c r="H73" s="64"/>
      <c r="I73" s="64"/>
      <c r="J73" s="64"/>
      <c r="K73" s="64"/>
      <c r="L73" s="64"/>
      <c r="M73" s="64"/>
      <c r="N73" s="64"/>
      <c r="O73" s="64"/>
      <c r="P73" s="64"/>
      <c r="Q73" s="64"/>
      <c r="R73" s="39"/>
      <c r="S73" s="64"/>
      <c r="T73" s="64"/>
      <c r="U73" s="64"/>
      <c r="V73" s="64"/>
      <c r="W73" s="64"/>
      <c r="X73" s="64"/>
      <c r="Y73" s="64"/>
      <c r="Z73" s="64"/>
      <c r="AA73" s="64"/>
      <c r="AB73" s="64"/>
      <c r="AC73" s="64"/>
      <c r="AD73" s="64"/>
      <c r="AE73" s="64"/>
      <c r="AF73" s="64"/>
      <c r="AG73" s="64"/>
      <c r="AV73" s="25"/>
      <c r="AW73" s="25"/>
      <c r="AX73" s="25"/>
      <c r="AY73" s="25"/>
      <c r="AZ73" s="25"/>
      <c r="BA73" s="25"/>
      <c r="BB73" s="25"/>
    </row>
    <row r="75" spans="2:54" x14ac:dyDescent="0.35">
      <c r="E75" s="243"/>
      <c r="F75" s="243"/>
      <c r="G75" s="243"/>
      <c r="I75" s="243"/>
      <c r="J75" s="243"/>
      <c r="K75" s="243"/>
    </row>
    <row r="76" spans="2:54" x14ac:dyDescent="0.35">
      <c r="I76" s="244"/>
      <c r="J76" s="244"/>
      <c r="K76" s="244"/>
    </row>
    <row r="77" spans="2:54" x14ac:dyDescent="0.35">
      <c r="E77" s="245"/>
      <c r="F77" s="245"/>
      <c r="G77" s="245"/>
    </row>
    <row r="78" spans="2:54" x14ac:dyDescent="0.35">
      <c r="E78" s="245"/>
      <c r="F78" s="245"/>
      <c r="G78" s="245"/>
    </row>
  </sheetData>
  <sheetProtection algorithmName="SHA-512" hashValue="hkHsa40wwM+rsKum1EuIGovOM+ce+UcpsnLq13jUoGcBf0CKVNTCwRnveX9YNcrOCN8C2OCaNU6rEjKMjAJYCQ==" saltValue="miX5Z2BJpca1/49SW2qsvg==" spinCount="100000" sheet="1" objects="1" scenarios="1"/>
  <mergeCells count="8">
    <mergeCell ref="B73:G73"/>
    <mergeCell ref="B56:L56"/>
    <mergeCell ref="B45:L45"/>
    <mergeCell ref="B2:M3"/>
    <mergeCell ref="B5:M6"/>
    <mergeCell ref="B10:M10"/>
    <mergeCell ref="B8:M8"/>
    <mergeCell ref="B47:L47"/>
  </mergeCells>
  <hyperlinks>
    <hyperlink ref="B73" r:id="rId1" xr:uid="{FFE65C2C-EB97-4A6A-92B6-C00B00A59C7E}"/>
  </hyperlinks>
  <pageMargins left="0.7" right="0.7" top="0.75" bottom="0.75" header="0.3" footer="0.3"/>
  <ignoredErrors>
    <ignoredError sqref="M11" unlockedFormula="1"/>
    <ignoredError sqref="M24 D24:L24 C24"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791F2-6CC8-4118-BBA4-F1A269D4D8C8}">
  <sheetPr codeName="Blad5">
    <tabColor theme="0" tint="-4.9989318521683403E-2"/>
    <pageSetUpPr fitToPage="1"/>
  </sheetPr>
  <dimension ref="A2:BB145"/>
  <sheetViews>
    <sheetView zoomScale="70" zoomScaleNormal="70" workbookViewId="0"/>
  </sheetViews>
  <sheetFormatPr defaultColWidth="8.81640625" defaultRowHeight="17" x14ac:dyDescent="0.5"/>
  <cols>
    <col min="1" max="1" width="3.1796875" style="64" customWidth="1"/>
    <col min="2" max="2" width="16.453125" style="149" customWidth="1"/>
    <col min="3" max="3" width="6" style="64" customWidth="1"/>
    <col min="4" max="6" width="5.26953125" style="64" customWidth="1"/>
    <col min="7" max="7" width="12.453125" style="64" customWidth="1"/>
    <col min="8" max="8" width="28.54296875" style="64" customWidth="1"/>
    <col min="9" max="9" width="133.81640625" style="64" customWidth="1"/>
    <col min="10" max="10" width="3.1796875" style="64" customWidth="1"/>
    <col min="11" max="11" width="57.54296875" style="64" customWidth="1"/>
    <col min="12" max="16384" width="8.81640625" style="64"/>
  </cols>
  <sheetData>
    <row r="2" spans="2:12" ht="14.5" customHeight="1" x14ac:dyDescent="0.35">
      <c r="B2" s="568" t="s">
        <v>148</v>
      </c>
      <c r="C2" s="568"/>
      <c r="D2" s="568"/>
      <c r="E2" s="568"/>
      <c r="F2" s="568"/>
      <c r="G2" s="568"/>
      <c r="H2" s="568"/>
      <c r="I2" s="568"/>
    </row>
    <row r="3" spans="2:12" ht="14.5" customHeight="1" x14ac:dyDescent="0.35">
      <c r="B3" s="568"/>
      <c r="C3" s="568"/>
      <c r="D3" s="568"/>
      <c r="E3" s="568"/>
      <c r="F3" s="568"/>
      <c r="G3" s="568"/>
      <c r="H3" s="568"/>
      <c r="I3" s="568"/>
    </row>
    <row r="4" spans="2:12" ht="10" customHeight="1" x14ac:dyDescent="0.35">
      <c r="B4" s="79"/>
      <c r="C4" s="79"/>
      <c r="D4" s="79"/>
      <c r="E4" s="79"/>
      <c r="F4" s="79"/>
      <c r="G4" s="79"/>
      <c r="H4" s="79"/>
      <c r="I4" s="79"/>
    </row>
    <row r="5" spans="2:12" ht="10" customHeight="1" x14ac:dyDescent="0.35">
      <c r="B5" s="246"/>
      <c r="C5" s="246"/>
      <c r="D5" s="246"/>
      <c r="E5" s="246"/>
      <c r="F5" s="246"/>
      <c r="G5" s="246"/>
      <c r="H5" s="246"/>
      <c r="I5" s="246"/>
    </row>
    <row r="6" spans="2:12" ht="14.5" customHeight="1" x14ac:dyDescent="0.35">
      <c r="B6" s="247" t="s">
        <v>93</v>
      </c>
      <c r="C6" s="248"/>
      <c r="D6" s="249"/>
      <c r="E6" s="249"/>
      <c r="F6" s="249"/>
      <c r="G6" s="249"/>
      <c r="H6" s="249"/>
      <c r="I6" s="250"/>
      <c r="L6" s="140"/>
    </row>
    <row r="7" spans="2:12" ht="15" customHeight="1" x14ac:dyDescent="0.5">
      <c r="B7" s="312" t="s">
        <v>90</v>
      </c>
      <c r="C7" s="313"/>
      <c r="D7" s="314"/>
      <c r="E7" s="313"/>
      <c r="F7" s="313"/>
      <c r="G7" s="313"/>
      <c r="H7" s="313"/>
      <c r="I7" s="313"/>
    </row>
    <row r="8" spans="2:12" ht="15" customHeight="1" x14ac:dyDescent="0.5">
      <c r="B8" s="576" t="s">
        <v>91</v>
      </c>
      <c r="C8" s="576"/>
      <c r="D8" s="576"/>
      <c r="E8" s="576"/>
      <c r="F8" s="576"/>
      <c r="G8" s="576"/>
      <c r="H8" s="576"/>
      <c r="I8" s="576"/>
    </row>
    <row r="9" spans="2:12" ht="10.5" customHeight="1" x14ac:dyDescent="0.5">
      <c r="B9" s="251"/>
      <c r="C9" s="252"/>
      <c r="D9" s="252"/>
      <c r="E9" s="253"/>
      <c r="F9" s="253"/>
      <c r="G9" s="253"/>
      <c r="H9" s="253"/>
      <c r="I9" s="253"/>
    </row>
    <row r="10" spans="2:12" ht="10.5" customHeight="1" x14ac:dyDescent="0.5">
      <c r="E10" s="254"/>
      <c r="F10" s="254"/>
      <c r="G10" s="254"/>
      <c r="H10" s="254"/>
      <c r="I10" s="254"/>
    </row>
    <row r="11" spans="2:12" ht="10" customHeight="1" x14ac:dyDescent="0.35">
      <c r="B11" s="255"/>
      <c r="C11" s="569"/>
      <c r="D11" s="570"/>
      <c r="E11" s="570"/>
      <c r="F11" s="570"/>
      <c r="G11" s="570"/>
      <c r="H11" s="570"/>
      <c r="I11" s="571"/>
    </row>
    <row r="12" spans="2:12" ht="17.149999999999999" customHeight="1" x14ac:dyDescent="0.35">
      <c r="B12" s="572" t="s">
        <v>82</v>
      </c>
      <c r="C12" s="523" t="s">
        <v>378</v>
      </c>
      <c r="D12" s="516"/>
      <c r="E12" s="516"/>
      <c r="F12" s="516"/>
      <c r="G12" s="516"/>
      <c r="H12" s="516"/>
      <c r="I12" s="517"/>
      <c r="L12" s="140"/>
    </row>
    <row r="13" spans="2:12" ht="17.149999999999999" customHeight="1" x14ac:dyDescent="0.35">
      <c r="B13" s="573"/>
      <c r="C13" s="523"/>
      <c r="D13" s="516"/>
      <c r="E13" s="516"/>
      <c r="F13" s="516"/>
      <c r="G13" s="516"/>
      <c r="H13" s="516"/>
      <c r="I13" s="517"/>
    </row>
    <row r="14" spans="2:12" ht="17.149999999999999" customHeight="1" x14ac:dyDescent="0.35">
      <c r="B14" s="573"/>
      <c r="C14" s="523"/>
      <c r="D14" s="516"/>
      <c r="E14" s="516"/>
      <c r="F14" s="516"/>
      <c r="G14" s="516"/>
      <c r="H14" s="516"/>
      <c r="I14" s="517"/>
    </row>
    <row r="15" spans="2:12" ht="17.149999999999999" customHeight="1" x14ac:dyDescent="0.35">
      <c r="B15" s="573"/>
      <c r="C15" s="523"/>
      <c r="D15" s="516"/>
      <c r="E15" s="516"/>
      <c r="F15" s="516"/>
      <c r="G15" s="516"/>
      <c r="H15" s="516"/>
      <c r="I15" s="517"/>
    </row>
    <row r="16" spans="2:12" ht="17.149999999999999" customHeight="1" x14ac:dyDescent="0.35">
      <c r="B16" s="573"/>
      <c r="C16" s="523"/>
      <c r="D16" s="516"/>
      <c r="E16" s="516"/>
      <c r="F16" s="516"/>
      <c r="G16" s="516"/>
      <c r="H16" s="516"/>
      <c r="I16" s="517"/>
    </row>
    <row r="17" spans="2:9" ht="17.149999999999999" customHeight="1" x14ac:dyDescent="0.35">
      <c r="B17" s="573"/>
      <c r="C17" s="443"/>
      <c r="D17" s="444" t="s">
        <v>355</v>
      </c>
      <c r="E17" s="445"/>
      <c r="F17" s="445"/>
      <c r="G17" s="445"/>
      <c r="H17" s="445"/>
      <c r="I17" s="131"/>
    </row>
    <row r="18" spans="2:9" ht="17.149999999999999" customHeight="1" x14ac:dyDescent="0.35">
      <c r="B18" s="573"/>
      <c r="C18" s="443"/>
      <c r="D18" s="518" t="s">
        <v>371</v>
      </c>
      <c r="E18" s="518"/>
      <c r="F18" s="518"/>
      <c r="G18" s="518"/>
      <c r="H18" s="518"/>
      <c r="I18" s="519"/>
    </row>
    <row r="19" spans="2:9" ht="17.149999999999999" customHeight="1" x14ac:dyDescent="0.35">
      <c r="B19" s="573"/>
      <c r="C19" s="443"/>
      <c r="D19" s="518"/>
      <c r="E19" s="518"/>
      <c r="F19" s="518"/>
      <c r="G19" s="518"/>
      <c r="H19" s="518"/>
      <c r="I19" s="519"/>
    </row>
    <row r="20" spans="2:9" ht="17.149999999999999" customHeight="1" x14ac:dyDescent="0.35">
      <c r="B20" s="573"/>
      <c r="C20" s="443"/>
      <c r="D20" s="444" t="s">
        <v>366</v>
      </c>
      <c r="E20" s="446"/>
      <c r="F20" s="446"/>
      <c r="G20" s="446"/>
      <c r="I20" s="162"/>
    </row>
    <row r="21" spans="2:9" ht="17.149999999999999" customHeight="1" x14ac:dyDescent="0.35">
      <c r="B21" s="573"/>
      <c r="C21" s="443"/>
      <c r="D21" s="518" t="s">
        <v>389</v>
      </c>
      <c r="E21" s="518"/>
      <c r="F21" s="518"/>
      <c r="G21" s="518"/>
      <c r="H21" s="518"/>
      <c r="I21" s="519"/>
    </row>
    <row r="22" spans="2:9" ht="17.149999999999999" customHeight="1" x14ac:dyDescent="0.35">
      <c r="B22" s="524"/>
      <c r="C22" s="443"/>
      <c r="D22" s="518"/>
      <c r="E22" s="518"/>
      <c r="F22" s="518"/>
      <c r="G22" s="518"/>
      <c r="H22" s="518"/>
      <c r="I22" s="519"/>
    </row>
    <row r="23" spans="2:9" ht="17.149999999999999" customHeight="1" x14ac:dyDescent="0.5">
      <c r="B23" s="524"/>
      <c r="C23" s="443"/>
      <c r="D23" s="447" t="s">
        <v>367</v>
      </c>
      <c r="E23" s="445"/>
      <c r="F23" s="445"/>
      <c r="G23" s="445"/>
      <c r="H23" s="448"/>
      <c r="I23" s="131"/>
    </row>
    <row r="24" spans="2:9" ht="17.149999999999999" customHeight="1" x14ac:dyDescent="0.35">
      <c r="B24" s="573"/>
      <c r="C24" s="443"/>
      <c r="D24" s="516" t="s">
        <v>368</v>
      </c>
      <c r="E24" s="516"/>
      <c r="F24" s="516"/>
      <c r="G24" s="516"/>
      <c r="H24" s="516"/>
      <c r="I24" s="517"/>
    </row>
    <row r="25" spans="2:9" ht="17.149999999999999" customHeight="1" x14ac:dyDescent="0.35">
      <c r="B25" s="573"/>
      <c r="C25" s="443"/>
      <c r="D25" s="516"/>
      <c r="E25" s="516"/>
      <c r="F25" s="516"/>
      <c r="G25" s="516"/>
      <c r="H25" s="516"/>
      <c r="I25" s="517"/>
    </row>
    <row r="26" spans="2:9" ht="17.149999999999999" customHeight="1" x14ac:dyDescent="0.35">
      <c r="B26" s="573"/>
      <c r="C26" s="443"/>
      <c r="D26" s="444" t="s">
        <v>356</v>
      </c>
      <c r="E26" s="446"/>
      <c r="F26" s="446"/>
      <c r="G26" s="446"/>
      <c r="H26" s="130"/>
      <c r="I26" s="131"/>
    </row>
    <row r="27" spans="2:9" ht="17.149999999999999" customHeight="1" x14ac:dyDescent="0.35">
      <c r="B27" s="573"/>
      <c r="C27" s="443"/>
      <c r="D27" s="518" t="s">
        <v>379</v>
      </c>
      <c r="E27" s="518"/>
      <c r="F27" s="518"/>
      <c r="G27" s="518"/>
      <c r="H27" s="518"/>
      <c r="I27" s="519"/>
    </row>
    <row r="28" spans="2:9" ht="17.149999999999999" customHeight="1" x14ac:dyDescent="0.35">
      <c r="B28" s="573"/>
      <c r="C28" s="443"/>
      <c r="D28" s="518"/>
      <c r="E28" s="518"/>
      <c r="F28" s="518"/>
      <c r="G28" s="518"/>
      <c r="H28" s="518"/>
      <c r="I28" s="519"/>
    </row>
    <row r="29" spans="2:9" ht="17.149999999999999" customHeight="1" x14ac:dyDescent="0.35">
      <c r="B29" s="573"/>
      <c r="C29" s="440" t="s">
        <v>354</v>
      </c>
      <c r="D29" s="130"/>
      <c r="E29" s="130"/>
      <c r="F29" s="130"/>
      <c r="G29" s="130"/>
      <c r="H29" s="130"/>
      <c r="I29" s="131"/>
    </row>
    <row r="30" spans="2:9" ht="6.65" customHeight="1" x14ac:dyDescent="0.35">
      <c r="B30" s="573"/>
      <c r="C30" s="256"/>
      <c r="D30" s="133"/>
      <c r="E30" s="133"/>
      <c r="F30" s="133"/>
      <c r="G30" s="133"/>
      <c r="H30" s="133"/>
      <c r="I30" s="134"/>
    </row>
    <row r="31" spans="2:9" s="136" customFormat="1" ht="19.5" customHeight="1" x14ac:dyDescent="0.35">
      <c r="B31" s="573"/>
      <c r="C31" s="559" t="s">
        <v>181</v>
      </c>
      <c r="D31" s="526"/>
      <c r="E31" s="526"/>
      <c r="F31" s="526"/>
      <c r="G31" s="526"/>
      <c r="H31" s="526"/>
      <c r="I31" s="527"/>
    </row>
    <row r="32" spans="2:9" ht="9" customHeight="1" x14ac:dyDescent="0.5">
      <c r="B32" s="573"/>
      <c r="C32" s="257"/>
      <c r="D32" s="98"/>
      <c r="E32" s="98"/>
      <c r="F32" s="98"/>
      <c r="G32" s="98"/>
      <c r="H32" s="98"/>
      <c r="I32" s="89"/>
    </row>
    <row r="33" spans="2:9" ht="17.149999999999999" customHeight="1" x14ac:dyDescent="0.5">
      <c r="B33" s="573"/>
      <c r="C33" s="258" t="s">
        <v>231</v>
      </c>
      <c r="D33" s="155"/>
      <c r="E33" s="155"/>
      <c r="F33" s="155"/>
      <c r="G33" s="155"/>
      <c r="H33" s="155"/>
      <c r="I33" s="156"/>
    </row>
    <row r="34" spans="2:9" ht="17.149999999999999" customHeight="1" x14ac:dyDescent="0.5">
      <c r="B34" s="573"/>
      <c r="C34" s="258" t="s">
        <v>335</v>
      </c>
      <c r="D34" s="155"/>
      <c r="E34" s="155"/>
      <c r="F34" s="155"/>
      <c r="G34" s="155"/>
      <c r="H34" s="155"/>
      <c r="I34" s="156"/>
    </row>
    <row r="35" spans="2:9" ht="9" customHeight="1" x14ac:dyDescent="0.5">
      <c r="B35" s="573"/>
      <c r="D35" s="155"/>
      <c r="E35" s="155"/>
      <c r="F35" s="155"/>
      <c r="G35" s="155"/>
      <c r="H35" s="155"/>
      <c r="I35" s="156"/>
    </row>
    <row r="36" spans="2:9" s="136" customFormat="1" ht="19.5" customHeight="1" x14ac:dyDescent="0.35">
      <c r="B36" s="573"/>
      <c r="C36" s="559" t="s">
        <v>0</v>
      </c>
      <c r="D36" s="526"/>
      <c r="E36" s="526"/>
      <c r="F36" s="526"/>
      <c r="G36" s="526"/>
      <c r="H36" s="526"/>
      <c r="I36" s="527"/>
    </row>
    <row r="37" spans="2:9" ht="9" customHeight="1" x14ac:dyDescent="0.5">
      <c r="B37" s="573"/>
      <c r="C37" s="257"/>
      <c r="D37" s="98"/>
      <c r="E37" s="98"/>
      <c r="F37" s="98"/>
      <c r="G37" s="98"/>
      <c r="H37" s="98"/>
      <c r="I37" s="89"/>
    </row>
    <row r="38" spans="2:9" ht="17.149999999999999" customHeight="1" x14ac:dyDescent="0.5">
      <c r="B38" s="573"/>
      <c r="C38" s="258" t="s">
        <v>301</v>
      </c>
      <c r="D38" s="155"/>
      <c r="E38" s="155"/>
      <c r="F38" s="155"/>
      <c r="G38" s="155"/>
      <c r="H38" s="155"/>
      <c r="I38" s="156"/>
    </row>
    <row r="39" spans="2:9" ht="17.149999999999999" customHeight="1" x14ac:dyDescent="0.5">
      <c r="B39" s="573"/>
      <c r="C39" s="258" t="s">
        <v>207</v>
      </c>
      <c r="D39" s="155"/>
      <c r="E39" s="155"/>
      <c r="F39" s="155"/>
      <c r="G39" s="155"/>
      <c r="H39" s="155"/>
      <c r="I39" s="156"/>
    </row>
    <row r="40" spans="2:9" ht="9" customHeight="1" x14ac:dyDescent="0.5">
      <c r="B40" s="573"/>
      <c r="C40" s="259"/>
      <c r="D40" s="152"/>
      <c r="E40" s="152"/>
      <c r="F40" s="152"/>
      <c r="G40" s="152"/>
      <c r="H40" s="152"/>
      <c r="I40" s="153"/>
    </row>
    <row r="41" spans="2:9" ht="17.149999999999999" customHeight="1" x14ac:dyDescent="0.35">
      <c r="B41" s="573"/>
      <c r="C41" s="559" t="s">
        <v>194</v>
      </c>
      <c r="D41" s="526"/>
      <c r="E41" s="526"/>
      <c r="F41" s="526"/>
      <c r="G41" s="526"/>
      <c r="H41" s="526"/>
      <c r="I41" s="527"/>
    </row>
    <row r="42" spans="2:9" ht="9" customHeight="1" x14ac:dyDescent="0.5">
      <c r="B42" s="573"/>
      <c r="C42" s="261"/>
      <c r="D42" s="102"/>
      <c r="E42" s="102"/>
      <c r="F42" s="102"/>
      <c r="G42" s="102"/>
      <c r="H42" s="169"/>
      <c r="I42" s="170"/>
    </row>
    <row r="43" spans="2:9" ht="17.149999999999999" customHeight="1" x14ac:dyDescent="0.35">
      <c r="B43" s="573"/>
      <c r="C43" s="543" t="s">
        <v>326</v>
      </c>
      <c r="D43" s="528"/>
      <c r="E43" s="528"/>
      <c r="F43" s="528"/>
      <c r="G43" s="528"/>
      <c r="H43" s="528"/>
      <c r="I43" s="529"/>
    </row>
    <row r="44" spans="2:9" ht="17.149999999999999" customHeight="1" x14ac:dyDescent="0.35">
      <c r="B44" s="573"/>
      <c r="C44" s="543"/>
      <c r="D44" s="528"/>
      <c r="E44" s="528"/>
      <c r="F44" s="528"/>
      <c r="G44" s="528"/>
      <c r="H44" s="528"/>
      <c r="I44" s="529"/>
    </row>
    <row r="45" spans="2:9" ht="17.149999999999999" customHeight="1" x14ac:dyDescent="0.35">
      <c r="B45" s="573"/>
      <c r="C45" s="543"/>
      <c r="D45" s="528"/>
      <c r="E45" s="528"/>
      <c r="F45" s="528"/>
      <c r="G45" s="528"/>
      <c r="H45" s="528"/>
      <c r="I45" s="529"/>
    </row>
    <row r="46" spans="2:9" ht="17.149999999999999" customHeight="1" x14ac:dyDescent="0.35">
      <c r="B46" s="573"/>
      <c r="C46" s="543"/>
      <c r="D46" s="528"/>
      <c r="E46" s="528"/>
      <c r="F46" s="528"/>
      <c r="G46" s="528"/>
      <c r="H46" s="528"/>
      <c r="I46" s="529"/>
    </row>
    <row r="47" spans="2:9" ht="9" customHeight="1" x14ac:dyDescent="0.5">
      <c r="B47" s="573"/>
      <c r="C47" s="263"/>
      <c r="D47" s="176"/>
      <c r="E47" s="176"/>
      <c r="F47" s="176"/>
      <c r="G47" s="176"/>
      <c r="H47" s="176" t="s">
        <v>25</v>
      </c>
      <c r="I47" s="150"/>
    </row>
    <row r="48" spans="2:9" s="136" customFormat="1" ht="19.5" customHeight="1" x14ac:dyDescent="0.35">
      <c r="B48" s="573"/>
      <c r="C48" s="559" t="s">
        <v>170</v>
      </c>
      <c r="D48" s="526"/>
      <c r="E48" s="526"/>
      <c r="F48" s="526"/>
      <c r="G48" s="526"/>
      <c r="H48" s="526"/>
      <c r="I48" s="527"/>
    </row>
    <row r="49" spans="2:11" ht="9" customHeight="1" x14ac:dyDescent="0.5">
      <c r="B49" s="573"/>
      <c r="C49" s="264"/>
      <c r="D49" s="102"/>
      <c r="E49" s="102"/>
      <c r="F49" s="102"/>
      <c r="G49" s="102"/>
      <c r="H49" s="102"/>
      <c r="I49" s="150"/>
    </row>
    <row r="50" spans="2:11" ht="17.149999999999999" customHeight="1" x14ac:dyDescent="0.35">
      <c r="B50" s="573"/>
      <c r="C50" s="575" t="s">
        <v>362</v>
      </c>
      <c r="D50" s="541"/>
      <c r="E50" s="541"/>
      <c r="F50" s="541"/>
      <c r="G50" s="541"/>
      <c r="H50" s="541"/>
      <c r="I50" s="542"/>
    </row>
    <row r="51" spans="2:11" ht="17.149999999999999" customHeight="1" x14ac:dyDescent="0.35">
      <c r="B51" s="573"/>
      <c r="C51" s="575"/>
      <c r="D51" s="541"/>
      <c r="E51" s="541"/>
      <c r="F51" s="541"/>
      <c r="G51" s="541"/>
      <c r="H51" s="541"/>
      <c r="I51" s="542"/>
    </row>
    <row r="52" spans="2:11" ht="9" customHeight="1" x14ac:dyDescent="0.5">
      <c r="B52" s="573"/>
      <c r="C52" s="275"/>
      <c r="D52" s="107"/>
      <c r="E52" s="107"/>
      <c r="F52" s="107"/>
      <c r="G52" s="107"/>
      <c r="H52" s="107"/>
      <c r="I52" s="108"/>
      <c r="K52" s="338"/>
    </row>
    <row r="53" spans="2:11" ht="19.5" customHeight="1" x14ac:dyDescent="0.35">
      <c r="B53" s="573"/>
      <c r="C53" s="559" t="s">
        <v>273</v>
      </c>
      <c r="D53" s="526"/>
      <c r="E53" s="526"/>
      <c r="F53" s="526"/>
      <c r="G53" s="526"/>
      <c r="H53" s="526"/>
      <c r="I53" s="527"/>
    </row>
    <row r="54" spans="2:11" ht="9" customHeight="1" x14ac:dyDescent="0.5">
      <c r="B54" s="573"/>
      <c r="C54" s="257"/>
      <c r="D54" s="98"/>
      <c r="E54" s="98"/>
      <c r="F54" s="98"/>
      <c r="G54" s="98"/>
      <c r="H54" s="98"/>
      <c r="I54" s="89"/>
    </row>
    <row r="55" spans="2:11" ht="17.149999999999999" customHeight="1" x14ac:dyDescent="0.35">
      <c r="B55" s="573"/>
      <c r="C55" s="566" t="s">
        <v>363</v>
      </c>
      <c r="D55" s="535"/>
      <c r="E55" s="535"/>
      <c r="F55" s="535"/>
      <c r="G55" s="535"/>
      <c r="H55" s="535"/>
      <c r="I55" s="536"/>
    </row>
    <row r="56" spans="2:11" ht="17.149999999999999" customHeight="1" x14ac:dyDescent="0.35">
      <c r="B56" s="573"/>
      <c r="C56" s="566"/>
      <c r="D56" s="535"/>
      <c r="E56" s="535"/>
      <c r="F56" s="535"/>
      <c r="G56" s="535"/>
      <c r="H56" s="535"/>
      <c r="I56" s="536"/>
    </row>
    <row r="57" spans="2:11" ht="17.149999999999999" customHeight="1" x14ac:dyDescent="0.35">
      <c r="B57" s="573"/>
      <c r="C57" s="566"/>
      <c r="D57" s="535"/>
      <c r="E57" s="535"/>
      <c r="F57" s="535"/>
      <c r="G57" s="535"/>
      <c r="H57" s="535"/>
      <c r="I57" s="536"/>
    </row>
    <row r="58" spans="2:11" ht="9" customHeight="1" x14ac:dyDescent="0.35">
      <c r="B58" s="573"/>
      <c r="C58" s="265"/>
      <c r="D58" s="266"/>
      <c r="E58" s="266"/>
      <c r="F58" s="266"/>
      <c r="G58" s="266"/>
      <c r="H58" s="266"/>
      <c r="I58" s="267"/>
    </row>
    <row r="59" spans="2:11" s="136" customFormat="1" ht="19.5" customHeight="1" x14ac:dyDescent="0.35">
      <c r="B59" s="573"/>
      <c r="C59" s="559" t="s">
        <v>39</v>
      </c>
      <c r="D59" s="526"/>
      <c r="E59" s="526"/>
      <c r="F59" s="526"/>
      <c r="G59" s="526"/>
      <c r="H59" s="526"/>
      <c r="I59" s="527"/>
    </row>
    <row r="60" spans="2:11" ht="9" customHeight="1" x14ac:dyDescent="0.5">
      <c r="B60" s="573"/>
      <c r="C60" s="264"/>
      <c r="D60" s="102"/>
      <c r="E60" s="102"/>
      <c r="F60" s="102"/>
      <c r="G60" s="102"/>
      <c r="H60" s="102"/>
      <c r="I60" s="150"/>
    </row>
    <row r="61" spans="2:11" ht="17.149999999999999" customHeight="1" x14ac:dyDescent="0.35">
      <c r="B61" s="573"/>
      <c r="C61" s="543" t="s">
        <v>208</v>
      </c>
      <c r="D61" s="528"/>
      <c r="E61" s="528"/>
      <c r="F61" s="528"/>
      <c r="G61" s="528"/>
      <c r="H61" s="528"/>
      <c r="I61" s="529"/>
    </row>
    <row r="62" spans="2:11" ht="17.149999999999999" customHeight="1" x14ac:dyDescent="0.35">
      <c r="B62" s="573"/>
      <c r="C62" s="543"/>
      <c r="D62" s="528"/>
      <c r="E62" s="528"/>
      <c r="F62" s="528"/>
      <c r="G62" s="528"/>
      <c r="H62" s="528"/>
      <c r="I62" s="529"/>
    </row>
    <row r="63" spans="2:11" ht="9" customHeight="1" x14ac:dyDescent="0.35">
      <c r="B63" s="573"/>
      <c r="C63" s="543"/>
      <c r="D63" s="528"/>
      <c r="E63" s="528"/>
      <c r="F63" s="528"/>
      <c r="G63" s="528"/>
      <c r="H63" s="528"/>
      <c r="I63" s="529"/>
    </row>
    <row r="64" spans="2:11" ht="17.149999999999999" customHeight="1" x14ac:dyDescent="0.35">
      <c r="B64" s="573"/>
      <c r="C64" s="543" t="s">
        <v>327</v>
      </c>
      <c r="D64" s="528"/>
      <c r="E64" s="528"/>
      <c r="F64" s="528"/>
      <c r="G64" s="528"/>
      <c r="H64" s="528"/>
      <c r="I64" s="529"/>
      <c r="K64" s="567"/>
    </row>
    <row r="65" spans="2:11" ht="17.149999999999999" customHeight="1" x14ac:dyDescent="0.35">
      <c r="B65" s="573"/>
      <c r="C65" s="543"/>
      <c r="D65" s="528"/>
      <c r="E65" s="528"/>
      <c r="F65" s="528"/>
      <c r="G65" s="528"/>
      <c r="H65" s="528"/>
      <c r="I65" s="529"/>
      <c r="K65" s="567"/>
    </row>
    <row r="66" spans="2:11" ht="17.149999999999999" customHeight="1" x14ac:dyDescent="0.35">
      <c r="B66" s="573"/>
      <c r="C66" s="543"/>
      <c r="D66" s="528"/>
      <c r="E66" s="528"/>
      <c r="F66" s="528"/>
      <c r="G66" s="528"/>
      <c r="H66" s="528"/>
      <c r="I66" s="529"/>
      <c r="K66" s="567"/>
    </row>
    <row r="67" spans="2:11" ht="9" customHeight="1" x14ac:dyDescent="0.35">
      <c r="B67" s="573"/>
      <c r="C67" s="265"/>
      <c r="D67" s="266"/>
      <c r="E67" s="266"/>
      <c r="F67" s="266"/>
      <c r="G67" s="266"/>
      <c r="H67" s="266"/>
      <c r="I67" s="267"/>
    </row>
    <row r="68" spans="2:11" s="136" customFormat="1" ht="19.5" customHeight="1" x14ac:dyDescent="0.35">
      <c r="B68" s="573"/>
      <c r="C68" s="559" t="s">
        <v>230</v>
      </c>
      <c r="D68" s="526"/>
      <c r="E68" s="526"/>
      <c r="F68" s="526"/>
      <c r="G68" s="526"/>
      <c r="H68" s="526"/>
      <c r="I68" s="527"/>
    </row>
    <row r="69" spans="2:11" ht="9" customHeight="1" x14ac:dyDescent="0.5">
      <c r="B69" s="573"/>
      <c r="C69" s="264"/>
      <c r="D69" s="102"/>
      <c r="E69" s="102"/>
      <c r="F69" s="102"/>
      <c r="G69" s="102"/>
      <c r="H69" s="102"/>
      <c r="I69" s="150"/>
    </row>
    <row r="70" spans="2:11" ht="17.149999999999999" customHeight="1" x14ac:dyDescent="0.35">
      <c r="B70" s="573"/>
      <c r="C70" s="566" t="s">
        <v>328</v>
      </c>
      <c r="D70" s="535"/>
      <c r="E70" s="535"/>
      <c r="F70" s="535"/>
      <c r="G70" s="535"/>
      <c r="H70" s="535"/>
      <c r="I70" s="536"/>
    </row>
    <row r="71" spans="2:11" ht="17.149999999999999" customHeight="1" x14ac:dyDescent="0.35">
      <c r="B71" s="573"/>
      <c r="C71" s="566"/>
      <c r="D71" s="535"/>
      <c r="E71" s="535"/>
      <c r="F71" s="535"/>
      <c r="G71" s="535"/>
      <c r="H71" s="535"/>
      <c r="I71" s="536"/>
    </row>
    <row r="72" spans="2:11" ht="8.5" customHeight="1" x14ac:dyDescent="0.5">
      <c r="B72" s="573"/>
      <c r="C72" s="264"/>
      <c r="D72" s="102"/>
      <c r="E72" s="102"/>
      <c r="F72" s="102"/>
      <c r="G72" s="102"/>
      <c r="H72" s="102"/>
      <c r="I72" s="150"/>
    </row>
    <row r="73" spans="2:11" ht="17.149999999999999" customHeight="1" x14ac:dyDescent="0.35">
      <c r="B73" s="573"/>
      <c r="C73" s="543" t="s">
        <v>336</v>
      </c>
      <c r="D73" s="528"/>
      <c r="E73" s="528"/>
      <c r="F73" s="528"/>
      <c r="G73" s="528"/>
      <c r="H73" s="528"/>
      <c r="I73" s="529"/>
    </row>
    <row r="74" spans="2:11" ht="17.149999999999999" customHeight="1" x14ac:dyDescent="0.35">
      <c r="B74" s="573"/>
      <c r="C74" s="543"/>
      <c r="D74" s="528"/>
      <c r="E74" s="528"/>
      <c r="F74" s="528"/>
      <c r="G74" s="528"/>
      <c r="H74" s="528"/>
      <c r="I74" s="529"/>
    </row>
    <row r="75" spans="2:11" ht="17.149999999999999" customHeight="1" x14ac:dyDescent="0.35">
      <c r="B75" s="573"/>
      <c r="C75" s="543"/>
      <c r="D75" s="528"/>
      <c r="E75" s="528"/>
      <c r="F75" s="528"/>
      <c r="G75" s="528"/>
      <c r="H75" s="528"/>
      <c r="I75" s="529"/>
    </row>
    <row r="76" spans="2:11" ht="17.149999999999999" customHeight="1" x14ac:dyDescent="0.35">
      <c r="B76" s="573"/>
      <c r="C76" s="543"/>
      <c r="D76" s="528"/>
      <c r="E76" s="528"/>
      <c r="F76" s="528"/>
      <c r="G76" s="528"/>
      <c r="H76" s="528"/>
      <c r="I76" s="529"/>
    </row>
    <row r="77" spans="2:11" ht="9" customHeight="1" x14ac:dyDescent="0.35">
      <c r="B77" s="573"/>
      <c r="C77" s="342"/>
      <c r="D77" s="343"/>
      <c r="E77" s="343"/>
      <c r="F77" s="343"/>
      <c r="G77" s="343"/>
      <c r="H77" s="343"/>
      <c r="I77" s="344"/>
    </row>
    <row r="78" spans="2:11" ht="17.149999999999999" customHeight="1" x14ac:dyDescent="0.5">
      <c r="B78" s="573"/>
      <c r="C78" s="258" t="s">
        <v>232</v>
      </c>
      <c r="D78" s="343"/>
      <c r="E78" s="343"/>
      <c r="F78" s="343"/>
      <c r="G78" s="343"/>
      <c r="H78" s="343"/>
      <c r="I78" s="344"/>
    </row>
    <row r="79" spans="2:11" ht="17.149999999999999" customHeight="1" x14ac:dyDescent="0.5">
      <c r="B79" s="573"/>
      <c r="C79" s="258" t="s">
        <v>233</v>
      </c>
      <c r="D79" s="343"/>
      <c r="E79" s="343"/>
      <c r="F79" s="343"/>
      <c r="G79" s="343"/>
      <c r="H79" s="343"/>
      <c r="I79" s="344"/>
    </row>
    <row r="80" spans="2:11" ht="9" customHeight="1" x14ac:dyDescent="0.5">
      <c r="B80" s="573"/>
      <c r="C80" s="566"/>
      <c r="D80" s="535"/>
      <c r="E80" s="535"/>
      <c r="F80" s="535"/>
      <c r="G80" s="535"/>
      <c r="H80" s="535"/>
      <c r="I80" s="536"/>
      <c r="K80" s="338"/>
    </row>
    <row r="81" spans="2:9" s="136" customFormat="1" ht="19.5" customHeight="1" x14ac:dyDescent="0.35">
      <c r="B81" s="573"/>
      <c r="C81" s="559" t="s">
        <v>8</v>
      </c>
      <c r="D81" s="526"/>
      <c r="E81" s="526"/>
      <c r="F81" s="526"/>
      <c r="G81" s="526"/>
      <c r="H81" s="526"/>
      <c r="I81" s="527"/>
    </row>
    <row r="82" spans="2:9" s="136" customFormat="1" ht="9" customHeight="1" x14ac:dyDescent="0.35">
      <c r="B82" s="573"/>
      <c r="C82" s="268"/>
      <c r="D82" s="269"/>
      <c r="E82" s="269"/>
      <c r="F82" s="269"/>
      <c r="G82" s="269"/>
      <c r="H82" s="269"/>
      <c r="I82" s="270"/>
    </row>
    <row r="83" spans="2:9" ht="17.149999999999999" customHeight="1" x14ac:dyDescent="0.5">
      <c r="B83" s="573"/>
      <c r="C83" s="260" t="s">
        <v>10</v>
      </c>
      <c r="D83" s="102"/>
      <c r="E83" s="102"/>
      <c r="F83" s="102"/>
      <c r="G83" s="102"/>
      <c r="H83" s="152"/>
      <c r="I83" s="150"/>
    </row>
    <row r="84" spans="2:9" ht="9" customHeight="1" x14ac:dyDescent="0.5">
      <c r="B84" s="573"/>
      <c r="C84" s="261"/>
      <c r="D84" s="102"/>
      <c r="E84" s="102"/>
      <c r="F84" s="102"/>
      <c r="G84" s="102"/>
      <c r="H84" s="152"/>
      <c r="I84" s="150"/>
    </row>
    <row r="85" spans="2:9" ht="17.149999999999999" customHeight="1" x14ac:dyDescent="0.35">
      <c r="B85" s="573"/>
      <c r="C85" s="271" t="s">
        <v>209</v>
      </c>
      <c r="D85" s="139"/>
      <c r="E85" s="139"/>
      <c r="F85" s="139"/>
      <c r="G85" s="139"/>
      <c r="H85" s="139"/>
      <c r="I85" s="173"/>
    </row>
    <row r="86" spans="2:9" ht="9" customHeight="1" x14ac:dyDescent="0.35">
      <c r="B86" s="573"/>
      <c r="C86" s="272"/>
      <c r="D86" s="139"/>
      <c r="E86" s="139"/>
      <c r="F86" s="139"/>
      <c r="G86" s="139"/>
      <c r="H86" s="139"/>
      <c r="I86" s="173"/>
    </row>
    <row r="87" spans="2:9" ht="17.149999999999999" customHeight="1" x14ac:dyDescent="0.35">
      <c r="B87" s="573"/>
      <c r="C87" s="543" t="s">
        <v>210</v>
      </c>
      <c r="D87" s="528"/>
      <c r="E87" s="528"/>
      <c r="F87" s="528"/>
      <c r="G87" s="528"/>
      <c r="H87" s="528"/>
      <c r="I87" s="529"/>
    </row>
    <row r="88" spans="2:9" ht="17.149999999999999" customHeight="1" x14ac:dyDescent="0.35">
      <c r="B88" s="573"/>
      <c r="C88" s="543"/>
      <c r="D88" s="528"/>
      <c r="E88" s="528"/>
      <c r="F88" s="528"/>
      <c r="G88" s="528"/>
      <c r="H88" s="528"/>
      <c r="I88" s="529"/>
    </row>
    <row r="89" spans="2:9" ht="17.149999999999999" customHeight="1" x14ac:dyDescent="0.35">
      <c r="B89" s="573"/>
      <c r="C89" s="543"/>
      <c r="D89" s="528"/>
      <c r="E89" s="528"/>
      <c r="F89" s="528"/>
      <c r="G89" s="528"/>
      <c r="H89" s="528"/>
      <c r="I89" s="529"/>
    </row>
    <row r="90" spans="2:9" ht="17.149999999999999" customHeight="1" x14ac:dyDescent="0.35">
      <c r="B90" s="573"/>
      <c r="C90" s="543"/>
      <c r="D90" s="528"/>
      <c r="E90" s="528"/>
      <c r="F90" s="528"/>
      <c r="G90" s="528"/>
      <c r="H90" s="528"/>
      <c r="I90" s="529"/>
    </row>
    <row r="91" spans="2:9" ht="9" customHeight="1" x14ac:dyDescent="0.35">
      <c r="B91" s="573"/>
      <c r="C91" s="273"/>
      <c r="D91" s="94"/>
      <c r="E91" s="94"/>
      <c r="F91" s="94"/>
      <c r="G91" s="94"/>
      <c r="H91" s="94"/>
      <c r="I91" s="96"/>
    </row>
    <row r="92" spans="2:9" ht="17.149999999999999" customHeight="1" x14ac:dyDescent="0.35">
      <c r="B92" s="573"/>
      <c r="C92" s="543" t="s">
        <v>337</v>
      </c>
      <c r="D92" s="528"/>
      <c r="E92" s="528"/>
      <c r="F92" s="528"/>
      <c r="G92" s="528"/>
      <c r="H92" s="528"/>
      <c r="I92" s="529"/>
    </row>
    <row r="93" spans="2:9" ht="17.149999999999999" customHeight="1" x14ac:dyDescent="0.35">
      <c r="B93" s="573"/>
      <c r="C93" s="543"/>
      <c r="D93" s="528"/>
      <c r="E93" s="528"/>
      <c r="F93" s="528"/>
      <c r="G93" s="528"/>
      <c r="H93" s="528"/>
      <c r="I93" s="529"/>
    </row>
    <row r="94" spans="2:9" ht="9" customHeight="1" x14ac:dyDescent="0.35">
      <c r="B94" s="573"/>
      <c r="C94" s="272"/>
      <c r="D94" s="139"/>
      <c r="E94" s="139"/>
      <c r="F94" s="139"/>
      <c r="G94" s="139"/>
      <c r="H94" s="139"/>
      <c r="I94" s="173"/>
    </row>
    <row r="95" spans="2:9" ht="17.149999999999999" customHeight="1" x14ac:dyDescent="0.35">
      <c r="B95" s="573"/>
      <c r="C95" s="543" t="s">
        <v>211</v>
      </c>
      <c r="D95" s="528"/>
      <c r="E95" s="528"/>
      <c r="F95" s="528"/>
      <c r="G95" s="528"/>
      <c r="H95" s="528"/>
      <c r="I95" s="529"/>
    </row>
    <row r="96" spans="2:9" ht="17.149999999999999" customHeight="1" x14ac:dyDescent="0.35">
      <c r="B96" s="573"/>
      <c r="C96" s="543"/>
      <c r="D96" s="528"/>
      <c r="E96" s="528"/>
      <c r="F96" s="528"/>
      <c r="G96" s="528"/>
      <c r="H96" s="528"/>
      <c r="I96" s="529"/>
    </row>
    <row r="97" spans="2:9" ht="9" customHeight="1" x14ac:dyDescent="0.35">
      <c r="B97" s="573"/>
      <c r="C97" s="273"/>
      <c r="D97" s="94"/>
      <c r="E97" s="94"/>
      <c r="F97" s="94"/>
      <c r="G97" s="94"/>
      <c r="H97" s="94"/>
      <c r="I97" s="96"/>
    </row>
    <row r="98" spans="2:9" ht="17.149999999999999" customHeight="1" x14ac:dyDescent="0.35">
      <c r="B98" s="573"/>
      <c r="C98" s="543" t="s">
        <v>212</v>
      </c>
      <c r="D98" s="528"/>
      <c r="E98" s="528"/>
      <c r="F98" s="528"/>
      <c r="G98" s="528"/>
      <c r="H98" s="528"/>
      <c r="I98" s="529"/>
    </row>
    <row r="99" spans="2:9" ht="17.149999999999999" customHeight="1" x14ac:dyDescent="0.35">
      <c r="B99" s="573"/>
      <c r="C99" s="543"/>
      <c r="D99" s="528"/>
      <c r="E99" s="528"/>
      <c r="F99" s="528"/>
      <c r="G99" s="528"/>
      <c r="H99" s="528"/>
      <c r="I99" s="529"/>
    </row>
    <row r="100" spans="2:9" ht="17.149999999999999" customHeight="1" x14ac:dyDescent="0.35">
      <c r="B100" s="573"/>
      <c r="C100" s="543"/>
      <c r="D100" s="528"/>
      <c r="E100" s="528"/>
      <c r="F100" s="528"/>
      <c r="G100" s="528"/>
      <c r="H100" s="528"/>
      <c r="I100" s="529"/>
    </row>
    <row r="101" spans="2:9" ht="17.149999999999999" customHeight="1" x14ac:dyDescent="0.35">
      <c r="B101" s="573"/>
      <c r="C101" s="543"/>
      <c r="D101" s="528"/>
      <c r="E101" s="528"/>
      <c r="F101" s="528"/>
      <c r="G101" s="528"/>
      <c r="H101" s="528"/>
      <c r="I101" s="529"/>
    </row>
    <row r="102" spans="2:9" ht="9" customHeight="1" x14ac:dyDescent="0.35">
      <c r="B102" s="573"/>
      <c r="C102" s="273"/>
      <c r="D102" s="94"/>
      <c r="E102" s="94"/>
      <c r="F102" s="94"/>
      <c r="G102" s="94"/>
      <c r="H102" s="94"/>
      <c r="I102" s="96"/>
    </row>
    <row r="103" spans="2:9" ht="17.149999999999999" customHeight="1" x14ac:dyDescent="0.5">
      <c r="B103" s="573"/>
      <c r="C103" s="260" t="s">
        <v>11</v>
      </c>
      <c r="D103" s="102"/>
      <c r="E103" s="102"/>
      <c r="F103" s="102"/>
      <c r="G103" s="152"/>
      <c r="H103" s="152"/>
      <c r="I103" s="191"/>
    </row>
    <row r="104" spans="2:9" ht="9" customHeight="1" x14ac:dyDescent="0.35">
      <c r="B104" s="573"/>
      <c r="C104" s="274"/>
      <c r="I104" s="191"/>
    </row>
    <row r="105" spans="2:9" ht="17.149999999999999" customHeight="1" x14ac:dyDescent="0.35">
      <c r="B105" s="573"/>
      <c r="C105" s="566" t="s">
        <v>213</v>
      </c>
      <c r="D105" s="535"/>
      <c r="E105" s="535"/>
      <c r="F105" s="535"/>
      <c r="G105" s="535"/>
      <c r="H105" s="535"/>
      <c r="I105" s="536"/>
    </row>
    <row r="106" spans="2:9" ht="17.149999999999999" customHeight="1" x14ac:dyDescent="0.35">
      <c r="B106" s="573"/>
      <c r="C106" s="566"/>
      <c r="D106" s="535"/>
      <c r="E106" s="535"/>
      <c r="F106" s="535"/>
      <c r="G106" s="535"/>
      <c r="H106" s="535"/>
      <c r="I106" s="536"/>
    </row>
    <row r="107" spans="2:9" ht="9" customHeight="1" x14ac:dyDescent="0.5">
      <c r="B107" s="573"/>
      <c r="C107" s="275"/>
      <c r="D107" s="107"/>
      <c r="E107" s="107"/>
      <c r="F107" s="107"/>
      <c r="G107" s="107"/>
      <c r="H107" s="107"/>
      <c r="I107" s="108"/>
    </row>
    <row r="108" spans="2:9" ht="17.149999999999999" customHeight="1" x14ac:dyDescent="0.35">
      <c r="B108" s="573"/>
      <c r="C108" s="543" t="s">
        <v>214</v>
      </c>
      <c r="D108" s="528"/>
      <c r="E108" s="528"/>
      <c r="F108" s="528"/>
      <c r="G108" s="528"/>
      <c r="H108" s="528"/>
      <c r="I108" s="529"/>
    </row>
    <row r="109" spans="2:9" ht="9" customHeight="1" x14ac:dyDescent="0.35">
      <c r="B109" s="573"/>
      <c r="C109" s="262"/>
      <c r="D109" s="90"/>
      <c r="E109" s="90"/>
      <c r="F109" s="90"/>
      <c r="G109" s="90"/>
      <c r="H109" s="90"/>
      <c r="I109" s="91"/>
    </row>
    <row r="110" spans="2:9" ht="17.149999999999999" customHeight="1" x14ac:dyDescent="0.35">
      <c r="B110" s="573"/>
      <c r="C110" s="543" t="s">
        <v>149</v>
      </c>
      <c r="D110" s="528"/>
      <c r="E110" s="528"/>
      <c r="F110" s="528"/>
      <c r="G110" s="528"/>
      <c r="H110" s="528"/>
      <c r="I110" s="529"/>
    </row>
    <row r="111" spans="2:9" ht="17.149999999999999" customHeight="1" x14ac:dyDescent="0.35">
      <c r="B111" s="573"/>
      <c r="C111" s="276"/>
      <c r="D111" s="105" t="s">
        <v>150</v>
      </c>
      <c r="E111" s="139"/>
      <c r="F111" s="139"/>
      <c r="G111" s="139"/>
      <c r="H111" s="139"/>
      <c r="I111" s="173"/>
    </row>
    <row r="112" spans="2:9" ht="17.149999999999999" customHeight="1" x14ac:dyDescent="0.35">
      <c r="B112" s="573"/>
      <c r="C112" s="276"/>
      <c r="D112" s="105" t="s">
        <v>151</v>
      </c>
      <c r="E112" s="139"/>
      <c r="F112" s="139"/>
      <c r="G112" s="139"/>
      <c r="H112" s="139"/>
      <c r="I112" s="173"/>
    </row>
    <row r="113" spans="2:9" ht="17.149999999999999" customHeight="1" x14ac:dyDescent="0.35">
      <c r="B113" s="573"/>
      <c r="C113" s="276"/>
      <c r="D113" s="105" t="s">
        <v>152</v>
      </c>
      <c r="E113" s="139"/>
      <c r="F113" s="139"/>
      <c r="G113" s="139"/>
      <c r="H113" s="139"/>
      <c r="I113" s="173"/>
    </row>
    <row r="114" spans="2:9" ht="17.149999999999999" customHeight="1" x14ac:dyDescent="0.35">
      <c r="B114" s="573"/>
      <c r="C114" s="273"/>
      <c r="D114" s="145" t="s">
        <v>153</v>
      </c>
      <c r="E114" s="94"/>
      <c r="F114" s="94"/>
      <c r="G114" s="94"/>
      <c r="H114" s="94"/>
      <c r="I114" s="96"/>
    </row>
    <row r="115" spans="2:9" ht="9" customHeight="1" x14ac:dyDescent="0.35">
      <c r="B115" s="573"/>
      <c r="C115" s="273"/>
      <c r="D115" s="145"/>
      <c r="E115" s="94"/>
      <c r="F115" s="94"/>
      <c r="G115" s="94"/>
      <c r="H115" s="94"/>
      <c r="I115" s="96"/>
    </row>
    <row r="116" spans="2:9" ht="17.149999999999999" customHeight="1" x14ac:dyDescent="0.35">
      <c r="B116" s="573"/>
      <c r="C116" s="543" t="s">
        <v>155</v>
      </c>
      <c r="D116" s="528"/>
      <c r="E116" s="528"/>
      <c r="F116" s="528"/>
      <c r="G116" s="528"/>
      <c r="H116" s="528"/>
      <c r="I116" s="529"/>
    </row>
    <row r="117" spans="2:9" ht="17.149999999999999" customHeight="1" x14ac:dyDescent="0.35">
      <c r="B117" s="573"/>
      <c r="C117" s="273"/>
      <c r="D117" s="145" t="s">
        <v>215</v>
      </c>
      <c r="E117" s="94"/>
      <c r="F117" s="94"/>
      <c r="G117" s="94"/>
      <c r="H117" s="94"/>
      <c r="I117" s="96"/>
    </row>
    <row r="118" spans="2:9" ht="17.149999999999999" customHeight="1" x14ac:dyDescent="0.35">
      <c r="B118" s="573"/>
      <c r="C118" s="273"/>
      <c r="D118" s="145" t="s">
        <v>154</v>
      </c>
      <c r="E118" s="94"/>
      <c r="F118" s="94"/>
      <c r="G118" s="94"/>
      <c r="H118" s="94"/>
      <c r="I118" s="96"/>
    </row>
    <row r="119" spans="2:9" ht="9" customHeight="1" x14ac:dyDescent="0.35">
      <c r="B119" s="573"/>
      <c r="C119" s="276"/>
      <c r="D119" s="139"/>
      <c r="E119" s="139"/>
      <c r="F119" s="139"/>
      <c r="G119" s="139"/>
      <c r="H119" s="139"/>
      <c r="I119" s="173"/>
    </row>
    <row r="120" spans="2:9" ht="17.149999999999999" customHeight="1" x14ac:dyDescent="0.35">
      <c r="B120" s="573"/>
      <c r="C120" s="566" t="s">
        <v>156</v>
      </c>
      <c r="D120" s="535"/>
      <c r="E120" s="535"/>
      <c r="F120" s="535"/>
      <c r="G120" s="535"/>
      <c r="H120" s="535"/>
      <c r="I120" s="536"/>
    </row>
    <row r="121" spans="2:9" s="277" customFormat="1" ht="17.149999999999999" customHeight="1" x14ac:dyDescent="0.35">
      <c r="B121" s="573"/>
      <c r="C121" s="566"/>
      <c r="D121" s="535"/>
      <c r="E121" s="535"/>
      <c r="F121" s="535"/>
      <c r="G121" s="535"/>
      <c r="H121" s="535"/>
      <c r="I121" s="536"/>
    </row>
    <row r="122" spans="2:9" ht="9" customHeight="1" x14ac:dyDescent="0.35">
      <c r="B122" s="574"/>
      <c r="C122" s="278"/>
      <c r="D122" s="185"/>
      <c r="E122" s="185"/>
      <c r="F122" s="185"/>
      <c r="G122" s="185"/>
      <c r="H122" s="185"/>
      <c r="I122" s="279"/>
    </row>
    <row r="123" spans="2:9" ht="9" customHeight="1" x14ac:dyDescent="0.35">
      <c r="B123" s="280"/>
    </row>
    <row r="124" spans="2:9" ht="10" customHeight="1" x14ac:dyDescent="0.35">
      <c r="B124" s="120"/>
      <c r="C124" s="281"/>
      <c r="D124" s="117"/>
      <c r="E124" s="117"/>
      <c r="F124" s="117"/>
      <c r="G124" s="117"/>
      <c r="H124" s="117"/>
      <c r="I124" s="129"/>
    </row>
    <row r="125" spans="2:9" ht="17.5" customHeight="1" x14ac:dyDescent="0.5">
      <c r="B125" s="545" t="s">
        <v>83</v>
      </c>
      <c r="C125" s="258" t="s">
        <v>157</v>
      </c>
      <c r="D125" s="98"/>
      <c r="E125" s="98"/>
      <c r="F125" s="98"/>
      <c r="G125" s="98"/>
      <c r="H125" s="98"/>
      <c r="I125" s="89"/>
    </row>
    <row r="126" spans="2:9" ht="33.65" customHeight="1" x14ac:dyDescent="0.35">
      <c r="B126" s="545"/>
      <c r="C126" s="565" t="s">
        <v>216</v>
      </c>
      <c r="D126" s="520"/>
      <c r="E126" s="520"/>
      <c r="F126" s="520"/>
      <c r="G126" s="520"/>
      <c r="H126" s="520"/>
      <c r="I126" s="521"/>
    </row>
    <row r="127" spans="2:9" ht="9" customHeight="1" x14ac:dyDescent="0.35">
      <c r="B127" s="545"/>
      <c r="C127" s="282"/>
      <c r="D127" s="109"/>
      <c r="E127" s="109"/>
      <c r="F127" s="109"/>
      <c r="G127" s="109"/>
      <c r="H127" s="109"/>
      <c r="I127" s="110"/>
    </row>
    <row r="128" spans="2:9" ht="35.15" customHeight="1" x14ac:dyDescent="0.5">
      <c r="B128" s="545"/>
      <c r="C128" s="274"/>
      <c r="D128" s="283" t="s">
        <v>65</v>
      </c>
      <c r="E128" s="102"/>
      <c r="H128" s="561" t="s">
        <v>217</v>
      </c>
      <c r="I128" s="562"/>
    </row>
    <row r="129" spans="1:54" ht="9" customHeight="1" x14ac:dyDescent="0.5">
      <c r="B129" s="545"/>
      <c r="C129" s="274"/>
      <c r="D129" s="283"/>
      <c r="E129" s="102"/>
      <c r="H129" s="157"/>
      <c r="I129" s="158"/>
    </row>
    <row r="130" spans="1:54" ht="66" customHeight="1" x14ac:dyDescent="0.5">
      <c r="B130" s="545"/>
      <c r="C130" s="274"/>
      <c r="D130" s="284" t="s">
        <v>66</v>
      </c>
      <c r="E130" s="102"/>
      <c r="H130" s="563" t="s">
        <v>218</v>
      </c>
      <c r="I130" s="564"/>
      <c r="K130" s="285"/>
    </row>
    <row r="131" spans="1:54" ht="9" customHeight="1" x14ac:dyDescent="0.5">
      <c r="B131" s="545"/>
      <c r="C131" s="274"/>
      <c r="D131" s="284"/>
      <c r="E131" s="102"/>
      <c r="H131" s="147"/>
      <c r="I131" s="148"/>
      <c r="K131" s="285"/>
    </row>
    <row r="132" spans="1:54" ht="29.5" customHeight="1" x14ac:dyDescent="0.5">
      <c r="B132" s="545"/>
      <c r="C132" s="274"/>
      <c r="D132" s="286" t="s">
        <v>67</v>
      </c>
      <c r="E132" s="102"/>
      <c r="H132" s="530" t="s">
        <v>219</v>
      </c>
      <c r="I132" s="531"/>
    </row>
    <row r="133" spans="1:54" ht="20.149999999999999" customHeight="1" x14ac:dyDescent="0.5">
      <c r="B133" s="545"/>
      <c r="C133" s="274"/>
      <c r="D133" s="287"/>
      <c r="E133" s="102"/>
      <c r="H133" s="530"/>
      <c r="I133" s="531"/>
    </row>
    <row r="134" spans="1:54" ht="9" customHeight="1" x14ac:dyDescent="0.5">
      <c r="B134" s="545"/>
      <c r="C134" s="274"/>
      <c r="D134" s="287"/>
      <c r="E134" s="102"/>
      <c r="H134" s="94"/>
      <c r="I134" s="96"/>
    </row>
    <row r="135" spans="1:54" ht="37" customHeight="1" x14ac:dyDescent="0.5">
      <c r="B135" s="545"/>
      <c r="C135" s="274"/>
      <c r="D135" s="288" t="s">
        <v>68</v>
      </c>
      <c r="E135" s="102"/>
      <c r="H135" s="530" t="s">
        <v>329</v>
      </c>
      <c r="I135" s="531"/>
    </row>
    <row r="136" spans="1:54" ht="14.5" customHeight="1" x14ac:dyDescent="0.35">
      <c r="B136" s="545"/>
      <c r="C136" s="274"/>
      <c r="H136" s="530"/>
      <c r="I136" s="531"/>
    </row>
    <row r="137" spans="1:54" ht="13" customHeight="1" thickBot="1" x14ac:dyDescent="0.55000000000000004">
      <c r="B137" s="560"/>
      <c r="C137" s="278"/>
      <c r="D137" s="125"/>
      <c r="E137" s="125"/>
      <c r="F137" s="125"/>
      <c r="G137" s="125"/>
      <c r="H137" s="125"/>
      <c r="I137" s="194"/>
    </row>
    <row r="138" spans="1:54" ht="17.5" thickTop="1" x14ac:dyDescent="0.5">
      <c r="C138" s="102"/>
      <c r="D138" s="102"/>
      <c r="E138" s="102"/>
      <c r="F138" s="102"/>
      <c r="G138" s="102"/>
      <c r="H138" s="102"/>
      <c r="I138" s="102"/>
    </row>
    <row r="139" spans="1:54" x14ac:dyDescent="0.5">
      <c r="B139" s="102"/>
      <c r="C139" s="102"/>
      <c r="D139" s="102"/>
      <c r="E139" s="102"/>
      <c r="F139" s="102"/>
      <c r="G139" s="102"/>
      <c r="H139" s="102"/>
      <c r="I139" s="102"/>
    </row>
    <row r="140" spans="1:54" x14ac:dyDescent="0.5">
      <c r="B140" s="102"/>
      <c r="C140" s="102"/>
      <c r="D140" s="102"/>
      <c r="E140" s="102"/>
      <c r="F140" s="102"/>
      <c r="G140" s="102"/>
      <c r="H140" s="102"/>
      <c r="I140" s="102"/>
    </row>
    <row r="141" spans="1:54" x14ac:dyDescent="0.5">
      <c r="B141" s="102"/>
      <c r="C141" s="102"/>
      <c r="D141" s="102"/>
      <c r="E141" s="102"/>
      <c r="F141" s="102"/>
      <c r="G141" s="102"/>
      <c r="H141" s="102"/>
      <c r="I141" s="102"/>
    </row>
    <row r="142" spans="1:54" x14ac:dyDescent="0.5">
      <c r="B142" s="102"/>
      <c r="C142" s="102"/>
      <c r="D142" s="102"/>
      <c r="E142" s="102"/>
      <c r="F142" s="102"/>
      <c r="G142" s="102"/>
      <c r="H142" s="102"/>
      <c r="I142" s="102"/>
    </row>
    <row r="143" spans="1:54" x14ac:dyDescent="0.5">
      <c r="C143" s="102"/>
      <c r="D143" s="102"/>
      <c r="E143" s="102"/>
      <c r="F143" s="102"/>
      <c r="G143" s="102"/>
      <c r="H143" s="102"/>
      <c r="I143" s="102"/>
    </row>
    <row r="144" spans="1:54" s="53" customFormat="1" ht="14.15" customHeight="1" x14ac:dyDescent="0.5">
      <c r="A144" s="64"/>
      <c r="B144" s="337" t="s">
        <v>180</v>
      </c>
      <c r="C144" s="102"/>
      <c r="D144" s="102"/>
      <c r="E144" s="102"/>
      <c r="F144" s="102"/>
      <c r="G144" s="102"/>
      <c r="H144" s="64"/>
      <c r="I144" s="64"/>
      <c r="J144" s="64"/>
      <c r="K144" s="64"/>
      <c r="L144" s="64"/>
      <c r="M144" s="64"/>
      <c r="N144" s="39"/>
      <c r="O144" s="39"/>
      <c r="P144" s="39"/>
      <c r="Q144" s="39"/>
      <c r="R144" s="39"/>
      <c r="S144" s="64"/>
      <c r="T144" s="64"/>
      <c r="U144" s="64"/>
      <c r="V144" s="64"/>
      <c r="W144" s="64"/>
      <c r="X144" s="64"/>
      <c r="Y144" s="64"/>
      <c r="Z144" s="64"/>
      <c r="AA144" s="64"/>
      <c r="AB144" s="64"/>
      <c r="AC144" s="64"/>
      <c r="AD144" s="64"/>
      <c r="AE144" s="64"/>
      <c r="AF144" s="64"/>
      <c r="AG144" s="64"/>
      <c r="AV144" s="68"/>
      <c r="AW144" s="68"/>
      <c r="AX144" s="69"/>
      <c r="AY144" s="26"/>
      <c r="AZ144" s="26"/>
      <c r="BA144" s="26"/>
      <c r="BB144" s="26"/>
    </row>
    <row r="145" spans="1:54" s="53" customFormat="1" ht="12.65" customHeight="1" x14ac:dyDescent="0.5">
      <c r="A145" s="64"/>
      <c r="B145" s="495" t="s">
        <v>179</v>
      </c>
      <c r="C145" s="495"/>
      <c r="D145" s="495"/>
      <c r="E145" s="495"/>
      <c r="F145" s="495"/>
      <c r="G145" s="495"/>
      <c r="H145" s="64"/>
      <c r="I145" s="64"/>
      <c r="J145" s="64"/>
      <c r="K145" s="64"/>
      <c r="L145" s="64"/>
      <c r="M145" s="64"/>
      <c r="N145" s="64"/>
      <c r="O145" s="64"/>
      <c r="P145" s="64"/>
      <c r="Q145" s="64"/>
      <c r="R145" s="39"/>
      <c r="S145" s="64"/>
      <c r="T145" s="64"/>
      <c r="U145" s="64"/>
      <c r="V145" s="64"/>
      <c r="W145" s="64"/>
      <c r="X145" s="64"/>
      <c r="Y145" s="64"/>
      <c r="Z145" s="64"/>
      <c r="AA145" s="64"/>
      <c r="AB145" s="64"/>
      <c r="AC145" s="64"/>
      <c r="AD145" s="64"/>
      <c r="AE145" s="64"/>
      <c r="AF145" s="64"/>
      <c r="AG145" s="64"/>
      <c r="AV145" s="25"/>
      <c r="AW145" s="25"/>
      <c r="AX145" s="25"/>
      <c r="AY145" s="25"/>
      <c r="AZ145" s="25"/>
      <c r="BA145" s="25"/>
      <c r="BB145" s="25"/>
    </row>
  </sheetData>
  <sheetProtection algorithmName="SHA-512" hashValue="wEV53KrOlCvvvoLN1btYI81+T2OkXdBo/AZySFw+zGPZdVYV7DQQ/BcAA1B85wdCHylO4RBHW94WND6GiN86PQ==" saltValue="8j+rGlbiIPZtyk2vi17Grg==" spinCount="100000" sheet="1" objects="1" scenarios="1"/>
  <mergeCells count="42">
    <mergeCell ref="D27:I28"/>
    <mergeCell ref="D24:I25"/>
    <mergeCell ref="C12:I16"/>
    <mergeCell ref="D18:I19"/>
    <mergeCell ref="B8:I8"/>
    <mergeCell ref="D21:I22"/>
    <mergeCell ref="B2:I3"/>
    <mergeCell ref="C43:I46"/>
    <mergeCell ref="C11:I11"/>
    <mergeCell ref="C36:I36"/>
    <mergeCell ref="B12:B122"/>
    <mergeCell ref="C61:I63"/>
    <mergeCell ref="C64:I66"/>
    <mergeCell ref="C92:I93"/>
    <mergeCell ref="C68:I68"/>
    <mergeCell ref="C80:I80"/>
    <mergeCell ref="C48:I48"/>
    <mergeCell ref="C31:I31"/>
    <mergeCell ref="C41:I41"/>
    <mergeCell ref="C55:I57"/>
    <mergeCell ref="C50:I51"/>
    <mergeCell ref="C87:I90"/>
    <mergeCell ref="C59:I59"/>
    <mergeCell ref="C53:I53"/>
    <mergeCell ref="K64:K66"/>
    <mergeCell ref="C70:I71"/>
    <mergeCell ref="C73:I76"/>
    <mergeCell ref="B145:G145"/>
    <mergeCell ref="C110:I110"/>
    <mergeCell ref="C98:I101"/>
    <mergeCell ref="C81:I81"/>
    <mergeCell ref="C95:I96"/>
    <mergeCell ref="C116:I116"/>
    <mergeCell ref="B125:B137"/>
    <mergeCell ref="H128:I128"/>
    <mergeCell ref="H130:I130"/>
    <mergeCell ref="H132:I133"/>
    <mergeCell ref="H135:I136"/>
    <mergeCell ref="C126:I126"/>
    <mergeCell ref="C108:I108"/>
    <mergeCell ref="C120:I121"/>
    <mergeCell ref="C105:I106"/>
  </mergeCells>
  <hyperlinks>
    <hyperlink ref="B7" location="'5. Interpretatie en beleid'!B12" display="1. interpreteren; zowel op zichzelf als in het licht van andere informatie waarover je beschikt" xr:uid="{557A78B3-F832-452A-AE12-2CBD1BF99596}"/>
    <hyperlink ref="D7:I7" location="'5. Interpretatie en beleid'!B8" tooltip="1. interpreteren; zowel op zichzelf als in het licht van andere informatie waarover je beschikt" display="1. interpreteren; zowel op zichzelf als in het licht van andere informatie waarover je beschikt" xr:uid="{23F1BB79-8E0A-47F3-A8DD-F36C63B65B8A}"/>
    <hyperlink ref="D9:I9" location="'5. Interpretatie en beleid'!B72" tooltip="2. inzetten voor het verbeteren en verduurzamen van je mobiliteitsbeleid" display="2. inzetten voor het verbeteren en verduurzamen van je mobiliteitsbeleid" xr:uid="{7EE54BDC-6AAB-447B-9CE4-2A42DCC70075}"/>
    <hyperlink ref="B7:I7" location="'5. Interpretatie en beleid'!B12" tooltip="1. interpreteren; zowel op zichzelf als in het licht van andere informatie waarover je beschikt" display="1. interpreteren; zowel op zichzelf als in het licht van andere informatie waarover je beschikt" xr:uid="{7B2D0A87-DA9F-4A65-AC3A-9FFC58D1F1BB}"/>
    <hyperlink ref="B145" r:id="rId1" xr:uid="{A9A78FCB-0D22-4133-969F-EFA613755BD6}"/>
    <hyperlink ref="B8" location="'5. Interpretatie en beleid'!B112" display="2. inzetten voor het verbeteren en verduurzamen van je mobiliteitsbeleid" xr:uid="{E5C5A401-EC8E-4D1B-8262-179E52DDC27A}"/>
    <hyperlink ref="D17" r:id="rId2" display="Onderzoek Verplaatsingsgedrag Vlaanderen (OVG): " xr:uid="{B3331BFA-47F4-4E57-9550-143699C196F7}"/>
    <hyperlink ref="D20:G20" r:id="rId3" display="Federale Diagnostiek:" xr:uid="{58199DA9-25BF-4636-93E4-D9EDDF18E7BF}"/>
    <hyperlink ref="D26:G26" r:id="rId4" display="Bedrijfsvervoerplan" xr:uid="{CE048B27-A879-4CAB-BF62-C42B35707409}"/>
    <hyperlink ref="B8:I8" location="'5. Interpretatie en beleid'!B125" display="2. inzetten voor het verbeteren en verduurzamen van je mobiliteitsbeleid" xr:uid="{8C983142-D9D0-4B59-BEB4-C4075AA4336A}"/>
  </hyperlinks>
  <pageMargins left="0.25" right="0.25" top="0.75" bottom="0.75" header="0.3" footer="0.3"/>
  <pageSetup scale="49" fitToHeight="0" orientation="landscape"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A71A2-0D7F-4A92-983B-529F3AB99D17}">
  <sheetPr codeName="Blad6">
    <tabColor rgb="FFBCE2B8"/>
  </sheetPr>
  <dimension ref="A2:BB19"/>
  <sheetViews>
    <sheetView workbookViewId="0"/>
  </sheetViews>
  <sheetFormatPr defaultColWidth="9.1796875" defaultRowHeight="14.5" x14ac:dyDescent="0.35"/>
  <cols>
    <col min="1" max="1" width="3.1796875" style="64" customWidth="1"/>
    <col min="2" max="2" width="9.1796875" style="64"/>
    <col min="3" max="3" width="25.1796875" style="64" customWidth="1"/>
    <col min="4" max="7" width="9.1796875" style="64"/>
    <col min="8" max="8" width="12.1796875" style="64" customWidth="1"/>
    <col min="9" max="9" width="67.1796875" style="64" customWidth="1"/>
    <col min="10" max="10" width="10.81640625" style="64" customWidth="1"/>
    <col min="11" max="16384" width="9.1796875" style="64"/>
  </cols>
  <sheetData>
    <row r="2" spans="2:16" x14ac:dyDescent="0.35">
      <c r="B2" s="577" t="s">
        <v>53</v>
      </c>
      <c r="C2" s="577"/>
      <c r="D2" s="577"/>
      <c r="E2" s="577"/>
      <c r="F2" s="577"/>
      <c r="G2" s="577"/>
      <c r="H2" s="577"/>
      <c r="I2" s="577"/>
    </row>
    <row r="3" spans="2:16" x14ac:dyDescent="0.35">
      <c r="B3" s="577"/>
      <c r="C3" s="577"/>
      <c r="D3" s="577"/>
      <c r="E3" s="577"/>
      <c r="F3" s="577"/>
      <c r="G3" s="577"/>
      <c r="H3" s="577"/>
      <c r="I3" s="577"/>
    </row>
    <row r="4" spans="2:16" ht="10" customHeight="1" x14ac:dyDescent="0.35">
      <c r="B4" s="294"/>
      <c r="C4" s="294"/>
      <c r="D4" s="294"/>
      <c r="E4" s="294"/>
      <c r="F4" s="294"/>
      <c r="G4" s="294"/>
      <c r="H4" s="294"/>
      <c r="I4" s="294"/>
    </row>
    <row r="5" spans="2:16" ht="20.5" customHeight="1" x14ac:dyDescent="0.35">
      <c r="B5" s="295"/>
      <c r="C5" s="296"/>
      <c r="D5" s="532" t="s">
        <v>77</v>
      </c>
      <c r="E5" s="532"/>
      <c r="F5" s="532"/>
      <c r="G5" s="532"/>
      <c r="H5" s="532"/>
      <c r="I5" s="297" t="s">
        <v>78</v>
      </c>
    </row>
    <row r="6" spans="2:16" ht="88.5" customHeight="1" x14ac:dyDescent="0.35">
      <c r="B6" s="298" t="s">
        <v>54</v>
      </c>
      <c r="C6" s="299" t="s">
        <v>110</v>
      </c>
      <c r="D6" s="579" t="s">
        <v>75</v>
      </c>
      <c r="E6" s="579"/>
      <c r="F6" s="579"/>
      <c r="G6" s="579"/>
      <c r="H6" s="579"/>
      <c r="I6" s="301" t="s">
        <v>79</v>
      </c>
      <c r="J6" s="309" t="s">
        <v>339</v>
      </c>
      <c r="K6" s="578"/>
      <c r="L6" s="578"/>
      <c r="M6" s="578"/>
      <c r="N6" s="578"/>
      <c r="O6" s="578"/>
      <c r="P6" s="578"/>
    </row>
    <row r="7" spans="2:16" ht="53.5" customHeight="1" x14ac:dyDescent="0.35">
      <c r="B7" s="298" t="s">
        <v>55</v>
      </c>
      <c r="C7" s="299" t="s">
        <v>111</v>
      </c>
      <c r="D7" s="580" t="s">
        <v>76</v>
      </c>
      <c r="E7" s="580"/>
      <c r="F7" s="580"/>
      <c r="G7" s="580"/>
      <c r="H7" s="580"/>
      <c r="I7" s="301" t="s">
        <v>80</v>
      </c>
      <c r="J7" s="437"/>
    </row>
    <row r="8" spans="2:16" ht="56.15" customHeight="1" x14ac:dyDescent="0.35">
      <c r="B8" s="298" t="s">
        <v>56</v>
      </c>
      <c r="C8" s="299" t="s">
        <v>112</v>
      </c>
      <c r="D8" s="580" t="s">
        <v>222</v>
      </c>
      <c r="E8" s="580"/>
      <c r="F8" s="580"/>
      <c r="G8" s="580"/>
      <c r="H8" s="580"/>
      <c r="I8" s="301" t="s">
        <v>81</v>
      </c>
      <c r="J8" s="437"/>
    </row>
    <row r="9" spans="2:16" ht="59.5" customHeight="1" x14ac:dyDescent="0.35">
      <c r="B9" s="298" t="s">
        <v>57</v>
      </c>
      <c r="C9" s="299" t="s">
        <v>113</v>
      </c>
      <c r="D9" s="580" t="s">
        <v>220</v>
      </c>
      <c r="E9" s="580"/>
      <c r="F9" s="580"/>
      <c r="G9" s="580"/>
      <c r="H9" s="580"/>
      <c r="I9" s="301" t="s">
        <v>221</v>
      </c>
      <c r="J9" s="437"/>
    </row>
    <row r="18" spans="1:54" s="53" customFormat="1" ht="14.15" customHeight="1" x14ac:dyDescent="0.5">
      <c r="A18" s="64"/>
      <c r="B18" s="337" t="s">
        <v>180</v>
      </c>
      <c r="C18" s="102"/>
      <c r="D18" s="102"/>
      <c r="E18" s="102"/>
      <c r="F18" s="102"/>
      <c r="G18" s="102"/>
      <c r="H18" s="64"/>
      <c r="I18" s="64"/>
      <c r="J18" s="64"/>
      <c r="K18" s="64"/>
      <c r="L18" s="64"/>
      <c r="M18" s="64"/>
      <c r="N18" s="39"/>
      <c r="O18" s="39"/>
      <c r="P18" s="39"/>
      <c r="Q18" s="39"/>
      <c r="R18" s="39"/>
      <c r="S18" s="64"/>
      <c r="T18" s="64"/>
      <c r="U18" s="64"/>
      <c r="V18" s="64"/>
      <c r="W18" s="64"/>
      <c r="X18" s="64"/>
      <c r="Y18" s="64"/>
      <c r="Z18" s="64"/>
      <c r="AA18" s="64"/>
      <c r="AB18" s="64"/>
      <c r="AC18" s="64"/>
      <c r="AD18" s="64"/>
      <c r="AE18" s="64"/>
      <c r="AF18" s="64"/>
      <c r="AG18" s="64"/>
      <c r="AV18" s="68"/>
      <c r="AW18" s="68"/>
      <c r="AX18" s="69"/>
      <c r="AY18" s="26"/>
      <c r="AZ18" s="26"/>
      <c r="BA18" s="26"/>
      <c r="BB18" s="26"/>
    </row>
    <row r="19" spans="1:54" s="53" customFormat="1" ht="12.65" customHeight="1" x14ac:dyDescent="0.5">
      <c r="A19" s="64"/>
      <c r="B19" s="495" t="s">
        <v>179</v>
      </c>
      <c r="C19" s="495"/>
      <c r="D19" s="495"/>
      <c r="E19" s="495"/>
      <c r="F19" s="495"/>
      <c r="G19" s="495"/>
      <c r="H19" s="64"/>
      <c r="I19" s="64"/>
      <c r="J19" s="64"/>
      <c r="K19" s="64"/>
      <c r="L19" s="64"/>
      <c r="M19" s="64"/>
      <c r="N19" s="64"/>
      <c r="O19" s="64"/>
      <c r="P19" s="64"/>
      <c r="Q19" s="64"/>
      <c r="R19" s="39"/>
      <c r="S19" s="64"/>
      <c r="T19" s="64"/>
      <c r="U19" s="64"/>
      <c r="V19" s="64"/>
      <c r="W19" s="64"/>
      <c r="X19" s="64"/>
      <c r="Y19" s="64"/>
      <c r="Z19" s="64"/>
      <c r="AA19" s="64"/>
      <c r="AB19" s="64"/>
      <c r="AC19" s="64"/>
      <c r="AD19" s="64"/>
      <c r="AE19" s="64"/>
      <c r="AF19" s="64"/>
      <c r="AG19" s="64"/>
      <c r="AV19" s="25"/>
      <c r="AW19" s="25"/>
      <c r="AX19" s="25"/>
      <c r="AY19" s="25"/>
      <c r="AZ19" s="25"/>
      <c r="BA19" s="25"/>
      <c r="BB19" s="25"/>
    </row>
  </sheetData>
  <sheetProtection algorithmName="SHA-512" hashValue="UHG5iWEbfOCr26iFFtWdiyPJAFLTy7fW47XNef5qtI19uGcTtLnCNas61Ru/r7IG+kgWrRQ5nR1L4//y3Rrktw==" saltValue="t7KqPc7e0S0SwpObh0CEmA==" spinCount="100000" sheet="1" objects="1" scenarios="1"/>
  <mergeCells count="8">
    <mergeCell ref="B19:G19"/>
    <mergeCell ref="B2:I3"/>
    <mergeCell ref="K6:P6"/>
    <mergeCell ref="D6:H6"/>
    <mergeCell ref="D9:H9"/>
    <mergeCell ref="D8:H8"/>
    <mergeCell ref="D7:H7"/>
    <mergeCell ref="D5:H5"/>
  </mergeCells>
  <hyperlinks>
    <hyperlink ref="B19" r:id="rId1" xr:uid="{D555A5D4-FE75-4D7B-8245-9A0ECF24FB33}"/>
  </hyperlinks>
  <pageMargins left="0.98425196850393704" right="0.98425196850393704" top="0.98425196850393704" bottom="0.98425196850393704" header="0.51181102362204722" footer="0.51181102362204722"/>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D377-6A07-41ED-809B-094FEF1B79A1}">
  <sheetPr codeName="Blad7">
    <tabColor rgb="FFBCE2B8"/>
  </sheetPr>
  <dimension ref="A2:BB48"/>
  <sheetViews>
    <sheetView workbookViewId="0"/>
  </sheetViews>
  <sheetFormatPr defaultColWidth="9.1796875" defaultRowHeight="14.5" x14ac:dyDescent="0.35"/>
  <cols>
    <col min="1" max="1" width="3.1796875" style="64" customWidth="1"/>
    <col min="2" max="2" width="13.453125" style="64" bestFit="1" customWidth="1"/>
    <col min="3" max="3" width="17.81640625" style="64" bestFit="1" customWidth="1"/>
    <col min="4" max="4" width="63.54296875" style="64" bestFit="1" customWidth="1"/>
    <col min="5" max="5" width="44.1796875" style="64" bestFit="1" customWidth="1"/>
    <col min="6" max="16384" width="9.1796875" style="64"/>
  </cols>
  <sheetData>
    <row r="2" spans="2:6" ht="14.5" customHeight="1" x14ac:dyDescent="0.35">
      <c r="B2" s="577" t="s">
        <v>44</v>
      </c>
      <c r="C2" s="577"/>
      <c r="D2" s="577"/>
      <c r="E2" s="577"/>
    </row>
    <row r="3" spans="2:6" ht="14.5" customHeight="1" x14ac:dyDescent="0.35">
      <c r="B3" s="577"/>
      <c r="C3" s="577"/>
      <c r="D3" s="577"/>
      <c r="E3" s="577"/>
    </row>
    <row r="4" spans="2:6" ht="10" customHeight="1" x14ac:dyDescent="0.35">
      <c r="B4" s="303"/>
      <c r="C4" s="303"/>
      <c r="D4" s="303"/>
      <c r="E4" s="303"/>
    </row>
    <row r="5" spans="2:6" ht="20.5" customHeight="1" x14ac:dyDescent="0.35">
      <c r="B5" s="304" t="s">
        <v>45</v>
      </c>
      <c r="C5" s="304" t="s">
        <v>46</v>
      </c>
      <c r="D5" s="304" t="s">
        <v>47</v>
      </c>
      <c r="E5" s="304" t="s">
        <v>48</v>
      </c>
    </row>
    <row r="6" spans="2:6" ht="19" customHeight="1" x14ac:dyDescent="0.35">
      <c r="B6" s="305">
        <v>45245</v>
      </c>
      <c r="C6" s="300" t="s">
        <v>224</v>
      </c>
      <c r="D6" s="300" t="s">
        <v>223</v>
      </c>
      <c r="E6" s="301" t="s">
        <v>225</v>
      </c>
      <c r="F6" s="308" t="s">
        <v>49</v>
      </c>
    </row>
    <row r="7" spans="2:6" ht="19" customHeight="1" x14ac:dyDescent="0.35">
      <c r="B7" s="306">
        <v>45416</v>
      </c>
      <c r="C7" s="302" t="s">
        <v>50</v>
      </c>
      <c r="D7" s="302" t="s">
        <v>51</v>
      </c>
      <c r="E7" s="307" t="s">
        <v>52</v>
      </c>
      <c r="F7" s="308" t="s">
        <v>49</v>
      </c>
    </row>
    <row r="8" spans="2:6" ht="19" customHeight="1" x14ac:dyDescent="0.35">
      <c r="B8" s="306">
        <v>45460</v>
      </c>
      <c r="C8" s="302" t="s">
        <v>131</v>
      </c>
      <c r="D8" s="302" t="s">
        <v>226</v>
      </c>
      <c r="E8" s="307" t="s">
        <v>132</v>
      </c>
      <c r="F8" s="308" t="s">
        <v>49</v>
      </c>
    </row>
    <row r="9" spans="2:6" ht="19" customHeight="1" x14ac:dyDescent="0.35">
      <c r="B9" s="306"/>
      <c r="C9" s="302"/>
      <c r="D9" s="302"/>
      <c r="E9" s="307"/>
      <c r="F9" s="438"/>
    </row>
    <row r="10" spans="2:6" ht="19" customHeight="1" x14ac:dyDescent="0.35">
      <c r="B10" s="306"/>
      <c r="C10" s="302"/>
      <c r="D10" s="302"/>
      <c r="E10" s="307"/>
      <c r="F10" s="439"/>
    </row>
    <row r="11" spans="2:6" ht="19" customHeight="1" x14ac:dyDescent="0.35">
      <c r="B11" s="306"/>
      <c r="C11" s="302"/>
      <c r="D11" s="302"/>
      <c r="E11" s="307"/>
      <c r="F11" s="439"/>
    </row>
    <row r="12" spans="2:6" ht="19" customHeight="1" x14ac:dyDescent="0.35">
      <c r="B12" s="306"/>
      <c r="C12" s="302"/>
      <c r="D12" s="302"/>
      <c r="E12" s="307"/>
      <c r="F12" s="439"/>
    </row>
    <row r="13" spans="2:6" ht="19" customHeight="1" x14ac:dyDescent="0.35">
      <c r="B13" s="306"/>
      <c r="C13" s="302"/>
      <c r="D13" s="302"/>
      <c r="E13" s="307"/>
      <c r="F13" s="439"/>
    </row>
    <row r="14" spans="2:6" ht="19" customHeight="1" x14ac:dyDescent="0.35">
      <c r="B14" s="306"/>
      <c r="C14" s="302"/>
      <c r="D14" s="302"/>
      <c r="E14" s="307"/>
      <c r="F14" s="439"/>
    </row>
    <row r="15" spans="2:6" ht="19" customHeight="1" x14ac:dyDescent="0.35">
      <c r="B15" s="306"/>
      <c r="C15" s="302"/>
      <c r="D15" s="302"/>
      <c r="E15" s="307"/>
      <c r="F15" s="439"/>
    </row>
    <row r="16" spans="2:6" ht="19" customHeight="1" x14ac:dyDescent="0.35">
      <c r="B16" s="306"/>
      <c r="C16" s="302"/>
      <c r="D16" s="302"/>
      <c r="E16" s="307"/>
      <c r="F16" s="439"/>
    </row>
    <row r="17" spans="2:6" ht="19" customHeight="1" x14ac:dyDescent="0.35">
      <c r="B17" s="306"/>
      <c r="C17" s="302"/>
      <c r="D17" s="302"/>
      <c r="E17" s="307"/>
      <c r="F17" s="439"/>
    </row>
    <row r="18" spans="2:6" ht="19" customHeight="1" x14ac:dyDescent="0.35">
      <c r="B18" s="306"/>
      <c r="C18" s="302"/>
      <c r="D18" s="302"/>
      <c r="E18" s="307"/>
      <c r="F18" s="439"/>
    </row>
    <row r="19" spans="2:6" ht="19" customHeight="1" x14ac:dyDescent="0.35">
      <c r="B19" s="306"/>
      <c r="C19" s="302"/>
      <c r="D19" s="302"/>
      <c r="E19" s="307"/>
      <c r="F19" s="439"/>
    </row>
    <row r="20" spans="2:6" ht="19" customHeight="1" x14ac:dyDescent="0.35">
      <c r="B20" s="306"/>
      <c r="C20" s="302"/>
      <c r="D20" s="302"/>
      <c r="E20" s="307"/>
      <c r="F20" s="439"/>
    </row>
    <row r="21" spans="2:6" ht="19" customHeight="1" x14ac:dyDescent="0.35">
      <c r="B21" s="306"/>
      <c r="C21" s="302"/>
      <c r="D21" s="302"/>
      <c r="E21" s="307"/>
      <c r="F21" s="439"/>
    </row>
    <row r="22" spans="2:6" ht="19" customHeight="1" x14ac:dyDescent="0.35">
      <c r="B22" s="306"/>
      <c r="C22" s="302"/>
      <c r="D22" s="302"/>
      <c r="E22" s="307"/>
      <c r="F22" s="439"/>
    </row>
    <row r="23" spans="2:6" ht="19" customHeight="1" x14ac:dyDescent="0.35">
      <c r="B23" s="306"/>
      <c r="C23" s="302"/>
      <c r="D23" s="302"/>
      <c r="E23" s="307"/>
      <c r="F23" s="439"/>
    </row>
    <row r="24" spans="2:6" ht="19" customHeight="1" x14ac:dyDescent="0.35">
      <c r="B24" s="306"/>
      <c r="C24" s="302"/>
      <c r="D24" s="302"/>
      <c r="E24" s="307"/>
      <c r="F24" s="439"/>
    </row>
    <row r="25" spans="2:6" ht="19" customHeight="1" x14ac:dyDescent="0.35">
      <c r="B25" s="306"/>
      <c r="C25" s="302"/>
      <c r="D25" s="302"/>
      <c r="E25" s="307"/>
      <c r="F25" s="439"/>
    </row>
    <row r="26" spans="2:6" ht="19" customHeight="1" x14ac:dyDescent="0.35">
      <c r="B26" s="306"/>
      <c r="C26" s="302"/>
      <c r="D26" s="302"/>
      <c r="E26" s="307"/>
      <c r="F26" s="439"/>
    </row>
    <row r="27" spans="2:6" ht="19" customHeight="1" x14ac:dyDescent="0.35">
      <c r="B27" s="306"/>
      <c r="C27" s="302"/>
      <c r="D27" s="302"/>
      <c r="E27" s="307"/>
      <c r="F27" s="439"/>
    </row>
    <row r="28" spans="2:6" ht="19" customHeight="1" x14ac:dyDescent="0.35">
      <c r="B28" s="306"/>
      <c r="C28" s="302"/>
      <c r="D28" s="302"/>
      <c r="E28" s="307"/>
      <c r="F28" s="439"/>
    </row>
    <row r="29" spans="2:6" ht="19" customHeight="1" x14ac:dyDescent="0.35">
      <c r="B29" s="306"/>
      <c r="C29" s="302"/>
      <c r="D29" s="302"/>
      <c r="E29" s="307"/>
      <c r="F29" s="439"/>
    </row>
    <row r="30" spans="2:6" ht="19" customHeight="1" x14ac:dyDescent="0.35">
      <c r="B30" s="306"/>
      <c r="C30" s="302"/>
      <c r="D30" s="302"/>
      <c r="E30" s="307"/>
      <c r="F30" s="439"/>
    </row>
    <row r="31" spans="2:6" ht="19" customHeight="1" x14ac:dyDescent="0.35">
      <c r="B31" s="306"/>
      <c r="C31" s="302"/>
      <c r="D31" s="302"/>
      <c r="E31" s="307"/>
      <c r="F31" s="439"/>
    </row>
    <row r="32" spans="2:6" ht="19" customHeight="1" x14ac:dyDescent="0.35">
      <c r="B32" s="306"/>
      <c r="C32" s="302"/>
      <c r="D32" s="302"/>
      <c r="E32" s="307"/>
      <c r="F32" s="439"/>
    </row>
    <row r="33" spans="1:54" ht="19" customHeight="1" x14ac:dyDescent="0.35">
      <c r="B33" s="306"/>
      <c r="C33" s="302"/>
      <c r="D33" s="302"/>
      <c r="E33" s="307"/>
      <c r="F33" s="439"/>
    </row>
    <row r="34" spans="1:54" ht="19" customHeight="1" x14ac:dyDescent="0.35">
      <c r="B34" s="306"/>
      <c r="C34" s="302"/>
      <c r="D34" s="302"/>
      <c r="E34" s="307"/>
      <c r="F34" s="439"/>
    </row>
    <row r="35" spans="1:54" ht="19" customHeight="1" x14ac:dyDescent="0.35">
      <c r="B35" s="306"/>
      <c r="C35" s="302"/>
      <c r="D35" s="302"/>
      <c r="E35" s="307"/>
      <c r="F35" s="439"/>
    </row>
    <row r="36" spans="1:54" ht="19" customHeight="1" x14ac:dyDescent="0.35">
      <c r="B36" s="306"/>
      <c r="C36" s="302"/>
      <c r="D36" s="302"/>
      <c r="E36" s="307"/>
      <c r="F36" s="439"/>
    </row>
    <row r="37" spans="1:54" ht="19" customHeight="1" x14ac:dyDescent="0.35">
      <c r="B37" s="306"/>
      <c r="C37" s="302"/>
      <c r="D37" s="302"/>
      <c r="E37" s="307"/>
      <c r="F37" s="439"/>
    </row>
    <row r="38" spans="1:54" ht="19" customHeight="1" x14ac:dyDescent="0.35">
      <c r="B38" s="306"/>
      <c r="C38" s="302"/>
      <c r="D38" s="302"/>
      <c r="E38" s="307"/>
      <c r="F38" s="439"/>
    </row>
    <row r="40" spans="1:54" x14ac:dyDescent="0.35">
      <c r="B40" s="53"/>
    </row>
    <row r="47" spans="1:54" s="53" customFormat="1" ht="14.15" customHeight="1" x14ac:dyDescent="0.5">
      <c r="A47" s="64"/>
      <c r="B47" s="337" t="s">
        <v>180</v>
      </c>
      <c r="C47" s="102"/>
      <c r="D47" s="102"/>
      <c r="E47" s="102"/>
      <c r="F47" s="102"/>
      <c r="G47" s="102"/>
      <c r="H47" s="64"/>
      <c r="I47" s="64"/>
      <c r="J47" s="64"/>
      <c r="K47" s="64"/>
      <c r="L47" s="64"/>
      <c r="M47" s="64"/>
      <c r="N47" s="39"/>
      <c r="O47" s="39"/>
      <c r="P47" s="39"/>
      <c r="Q47" s="39"/>
      <c r="R47" s="39"/>
      <c r="S47" s="64"/>
      <c r="T47" s="64"/>
      <c r="U47" s="64"/>
      <c r="V47" s="64"/>
      <c r="W47" s="64"/>
      <c r="X47" s="64"/>
      <c r="Y47" s="64"/>
      <c r="Z47" s="64"/>
      <c r="AA47" s="64"/>
      <c r="AB47" s="64"/>
      <c r="AC47" s="64"/>
      <c r="AD47" s="64"/>
      <c r="AE47" s="64"/>
      <c r="AF47" s="64"/>
      <c r="AG47" s="64"/>
      <c r="AV47" s="68"/>
      <c r="AW47" s="68"/>
      <c r="AX47" s="69"/>
      <c r="AY47" s="26"/>
      <c r="AZ47" s="26"/>
      <c r="BA47" s="26"/>
      <c r="BB47" s="26"/>
    </row>
    <row r="48" spans="1:54" s="53" customFormat="1" ht="12.65" customHeight="1" x14ac:dyDescent="0.5">
      <c r="A48" s="64"/>
      <c r="B48" s="495" t="s">
        <v>179</v>
      </c>
      <c r="C48" s="495"/>
      <c r="D48" s="495"/>
      <c r="E48" s="495"/>
      <c r="F48" s="495"/>
      <c r="G48" s="495"/>
      <c r="H48" s="64"/>
      <c r="I48" s="64"/>
      <c r="J48" s="64"/>
      <c r="K48" s="64"/>
      <c r="L48" s="64"/>
      <c r="M48" s="64"/>
      <c r="N48" s="64"/>
      <c r="O48" s="64"/>
      <c r="P48" s="64"/>
      <c r="Q48" s="64"/>
      <c r="R48" s="39"/>
      <c r="S48" s="64"/>
      <c r="T48" s="64"/>
      <c r="U48" s="64"/>
      <c r="V48" s="64"/>
      <c r="W48" s="64"/>
      <c r="X48" s="64"/>
      <c r="Y48" s="64"/>
      <c r="Z48" s="64"/>
      <c r="AA48" s="64"/>
      <c r="AB48" s="64"/>
      <c r="AC48" s="64"/>
      <c r="AD48" s="64"/>
      <c r="AE48" s="64"/>
      <c r="AF48" s="64"/>
      <c r="AG48" s="64"/>
      <c r="AV48" s="25"/>
      <c r="AW48" s="25"/>
      <c r="AX48" s="25"/>
      <c r="AY48" s="25"/>
      <c r="AZ48" s="25"/>
      <c r="BA48" s="25"/>
      <c r="BB48" s="25"/>
    </row>
  </sheetData>
  <sheetProtection algorithmName="SHA-512" hashValue="2QcePoq2Ym5mT7v0XJjde9pixrOTJ8xWBE6fOYLjKjTpFcXQ9xxzEP7V3VYZCD23U+KSqFlvbZ2uqXjv5YxUiQ==" saltValue="omh/dKEUF6oYTd6K7UvHbg==" spinCount="100000" sheet="1" insertRows="0"/>
  <mergeCells count="2">
    <mergeCell ref="B2:E3"/>
    <mergeCell ref="B48:G48"/>
  </mergeCells>
  <hyperlinks>
    <hyperlink ref="B48" r:id="rId1" xr:uid="{7AB35868-C62B-43EF-82BB-0B84C2DBBE5E}"/>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ACCCB-42D5-4EF8-B255-6DCAF1923065}">
  <sheetPr>
    <tabColor theme="0" tint="-4.9989318521683403E-2"/>
  </sheetPr>
  <dimension ref="B1:J40"/>
  <sheetViews>
    <sheetView zoomScale="85" zoomScaleNormal="85" workbookViewId="0"/>
  </sheetViews>
  <sheetFormatPr defaultColWidth="8.81640625" defaultRowHeight="14.5" x14ac:dyDescent="0.35"/>
  <cols>
    <col min="1" max="1" width="1.90625" style="64" customWidth="1"/>
    <col min="2" max="2" width="43.54296875" style="285" customWidth="1"/>
    <col min="3" max="3" width="48" style="64" customWidth="1"/>
    <col min="4" max="4" width="50.453125" style="64" customWidth="1"/>
    <col min="5" max="5" width="89.7265625" style="64" customWidth="1"/>
    <col min="6" max="8" width="8.81640625" style="64"/>
    <col min="9" max="9" width="12.1796875" style="64" customWidth="1"/>
    <col min="10" max="16384" width="8.81640625" style="64"/>
  </cols>
  <sheetData>
    <row r="1" spans="2:10" ht="7.5" customHeight="1" x14ac:dyDescent="0.35"/>
    <row r="2" spans="2:10" x14ac:dyDescent="0.35">
      <c r="B2" s="568" t="s">
        <v>391</v>
      </c>
      <c r="C2" s="568"/>
      <c r="D2" s="568"/>
      <c r="E2" s="568"/>
    </row>
    <row r="3" spans="2:10" x14ac:dyDescent="0.35">
      <c r="B3" s="568"/>
      <c r="C3" s="568"/>
      <c r="D3" s="568"/>
      <c r="E3" s="568"/>
    </row>
    <row r="4" spans="2:10" ht="7.5" customHeight="1" x14ac:dyDescent="0.35"/>
    <row r="5" spans="2:10" ht="21.5" customHeight="1" x14ac:dyDescent="0.35">
      <c r="B5" s="581" t="s">
        <v>392</v>
      </c>
      <c r="C5" s="581"/>
      <c r="D5" s="581"/>
      <c r="E5" s="581"/>
    </row>
    <row r="6" spans="2:10" ht="21.5" customHeight="1" x14ac:dyDescent="0.35">
      <c r="B6" s="581"/>
      <c r="C6" s="581"/>
      <c r="D6" s="581"/>
      <c r="E6" s="581"/>
    </row>
    <row r="7" spans="2:10" ht="8.5" customHeight="1" x14ac:dyDescent="0.35"/>
    <row r="8" spans="2:10" ht="17" x14ac:dyDescent="0.35">
      <c r="B8" s="452" t="s">
        <v>393</v>
      </c>
      <c r="C8" s="453" t="s">
        <v>394</v>
      </c>
      <c r="D8" s="454" t="s">
        <v>395</v>
      </c>
      <c r="E8" s="455" t="s">
        <v>396</v>
      </c>
    </row>
    <row r="9" spans="2:10" ht="17" x14ac:dyDescent="0.35">
      <c r="B9" s="456" t="s">
        <v>181</v>
      </c>
      <c r="C9" s="457"/>
      <c r="D9" s="457"/>
      <c r="E9" s="458"/>
      <c r="H9" s="459"/>
    </row>
    <row r="10" spans="2:10" s="285" customFormat="1" ht="81.5" customHeight="1" x14ac:dyDescent="0.35">
      <c r="B10" s="460" t="s">
        <v>415</v>
      </c>
      <c r="C10" s="461" t="s">
        <v>416</v>
      </c>
      <c r="D10" s="462" t="s">
        <v>417</v>
      </c>
      <c r="E10" s="463" t="s">
        <v>398</v>
      </c>
      <c r="H10" s="464"/>
    </row>
    <row r="11" spans="2:10" ht="17" x14ac:dyDescent="0.35">
      <c r="B11" s="456" t="s">
        <v>234</v>
      </c>
      <c r="C11" s="457"/>
      <c r="D11" s="457"/>
      <c r="E11" s="458"/>
      <c r="H11" s="459"/>
    </row>
    <row r="12" spans="2:10" ht="62.5" customHeight="1" x14ac:dyDescent="0.35">
      <c r="B12" s="460" t="s">
        <v>0</v>
      </c>
      <c r="C12" s="461" t="s">
        <v>431</v>
      </c>
      <c r="D12" s="462" t="s">
        <v>397</v>
      </c>
      <c r="E12" s="463" t="s">
        <v>421</v>
      </c>
      <c r="H12" s="459"/>
    </row>
    <row r="13" spans="2:10" ht="59.5" customHeight="1" x14ac:dyDescent="0.35">
      <c r="B13" s="460" t="s">
        <v>194</v>
      </c>
      <c r="C13" s="461" t="s">
        <v>399</v>
      </c>
      <c r="D13" s="462" t="s">
        <v>397</v>
      </c>
      <c r="E13" s="463" t="s">
        <v>424</v>
      </c>
      <c r="H13" s="459"/>
    </row>
    <row r="14" spans="2:10" ht="83.5" customHeight="1" x14ac:dyDescent="0.35">
      <c r="B14" s="460" t="s">
        <v>170</v>
      </c>
      <c r="C14" s="461" t="s">
        <v>418</v>
      </c>
      <c r="D14" s="462" t="s">
        <v>419</v>
      </c>
      <c r="E14" s="463" t="s">
        <v>421</v>
      </c>
      <c r="H14" s="459"/>
    </row>
    <row r="15" spans="2:10" s="285" customFormat="1" ht="79.5" customHeight="1" x14ac:dyDescent="0.35">
      <c r="B15" s="460" t="s">
        <v>170</v>
      </c>
      <c r="C15" s="461" t="s">
        <v>420</v>
      </c>
      <c r="D15" s="462" t="s">
        <v>423</v>
      </c>
      <c r="E15" s="463" t="s">
        <v>422</v>
      </c>
      <c r="G15" s="64"/>
      <c r="H15" s="64"/>
      <c r="I15" s="64"/>
      <c r="J15" s="64"/>
    </row>
    <row r="16" spans="2:10" ht="17" x14ac:dyDescent="0.35">
      <c r="B16" s="456" t="s">
        <v>230</v>
      </c>
      <c r="C16" s="457"/>
      <c r="D16" s="457"/>
      <c r="E16" s="458"/>
    </row>
    <row r="17" spans="2:8" ht="64" customHeight="1" x14ac:dyDescent="0.35">
      <c r="B17" s="460" t="s">
        <v>161</v>
      </c>
      <c r="C17" s="461" t="s">
        <v>425</v>
      </c>
      <c r="D17" s="462" t="s">
        <v>426</v>
      </c>
      <c r="E17" s="463" t="s">
        <v>421</v>
      </c>
    </row>
    <row r="18" spans="2:8" ht="98" customHeight="1" x14ac:dyDescent="0.35">
      <c r="B18" s="460" t="s">
        <v>241</v>
      </c>
      <c r="C18" s="461" t="s">
        <v>427</v>
      </c>
      <c r="D18" s="462" t="s">
        <v>428</v>
      </c>
      <c r="E18" s="463" t="s">
        <v>434</v>
      </c>
    </row>
    <row r="19" spans="2:8" ht="82" customHeight="1" x14ac:dyDescent="0.35">
      <c r="B19" s="460" t="s">
        <v>242</v>
      </c>
      <c r="C19" s="461" t="s">
        <v>429</v>
      </c>
      <c r="D19" s="462" t="s">
        <v>430</v>
      </c>
      <c r="E19" s="463" t="s">
        <v>433</v>
      </c>
    </row>
    <row r="20" spans="2:8" ht="17" x14ac:dyDescent="0.35">
      <c r="B20" s="456" t="s">
        <v>39</v>
      </c>
      <c r="C20" s="466"/>
      <c r="D20" s="466"/>
      <c r="E20" s="467"/>
    </row>
    <row r="21" spans="2:8" ht="22.5" customHeight="1" x14ac:dyDescent="0.35">
      <c r="B21" s="468" t="s">
        <v>400</v>
      </c>
      <c r="C21" s="109" t="s">
        <v>401</v>
      </c>
      <c r="D21" s="465" t="s">
        <v>402</v>
      </c>
      <c r="E21" s="110"/>
    </row>
    <row r="22" spans="2:8" ht="17" x14ac:dyDescent="0.35">
      <c r="B22" s="456" t="s">
        <v>8</v>
      </c>
      <c r="C22" s="469"/>
      <c r="D22" s="469"/>
      <c r="E22" s="470"/>
    </row>
    <row r="23" spans="2:8" ht="20" customHeight="1" x14ac:dyDescent="0.35">
      <c r="B23" s="468" t="s">
        <v>403</v>
      </c>
      <c r="C23" s="109" t="s">
        <v>404</v>
      </c>
      <c r="D23" s="109"/>
      <c r="E23" s="110"/>
    </row>
    <row r="24" spans="2:8" ht="17" x14ac:dyDescent="0.35">
      <c r="B24" s="456" t="s">
        <v>11</v>
      </c>
      <c r="C24" s="469"/>
      <c r="D24" s="469"/>
      <c r="E24" s="470"/>
    </row>
    <row r="25" spans="2:8" ht="19.5" customHeight="1" x14ac:dyDescent="0.35">
      <c r="B25" s="468" t="s">
        <v>403</v>
      </c>
      <c r="C25" s="109" t="s">
        <v>404</v>
      </c>
      <c r="D25" s="109"/>
      <c r="E25" s="110"/>
    </row>
    <row r="26" spans="2:8" ht="17" x14ac:dyDescent="0.35">
      <c r="B26" s="456" t="s">
        <v>405</v>
      </c>
      <c r="C26" s="469"/>
      <c r="D26" s="469"/>
      <c r="E26" s="470"/>
      <c r="H26" s="459"/>
    </row>
    <row r="27" spans="2:8" ht="55" customHeight="1" x14ac:dyDescent="0.35">
      <c r="B27" s="468" t="s">
        <v>406</v>
      </c>
      <c r="C27" s="461" t="s">
        <v>407</v>
      </c>
      <c r="D27" s="462" t="s">
        <v>408</v>
      </c>
      <c r="E27" s="463"/>
      <c r="H27" s="39"/>
    </row>
    <row r="28" spans="2:8" ht="55" customHeight="1" x14ac:dyDescent="0.35">
      <c r="B28" s="471" t="s">
        <v>409</v>
      </c>
      <c r="C28" s="472" t="s">
        <v>410</v>
      </c>
      <c r="D28" s="473" t="s">
        <v>402</v>
      </c>
      <c r="E28" s="474"/>
      <c r="H28" s="39"/>
    </row>
    <row r="29" spans="2:8" ht="15.5" x14ac:dyDescent="0.35">
      <c r="B29" s="582" t="s">
        <v>411</v>
      </c>
      <c r="C29" s="582"/>
      <c r="D29" s="582"/>
      <c r="E29" s="582"/>
      <c r="H29" s="459"/>
    </row>
    <row r="30" spans="2:8" x14ac:dyDescent="0.35">
      <c r="H30" s="39"/>
    </row>
    <row r="31" spans="2:8" x14ac:dyDescent="0.35">
      <c r="B31" s="64"/>
    </row>
    <row r="32" spans="2:8" x14ac:dyDescent="0.35">
      <c r="B32" s="64"/>
    </row>
    <row r="33" spans="2:7" x14ac:dyDescent="0.35">
      <c r="B33" s="64"/>
    </row>
    <row r="34" spans="2:7" x14ac:dyDescent="0.35">
      <c r="B34" s="64"/>
    </row>
    <row r="35" spans="2:7" x14ac:dyDescent="0.35">
      <c r="B35" s="64"/>
    </row>
    <row r="36" spans="2:7" x14ac:dyDescent="0.35">
      <c r="B36" s="64"/>
    </row>
    <row r="37" spans="2:7" x14ac:dyDescent="0.35">
      <c r="B37" s="64"/>
    </row>
    <row r="38" spans="2:7" ht="17" x14ac:dyDescent="0.5">
      <c r="B38" s="337" t="s">
        <v>180</v>
      </c>
      <c r="C38" s="102"/>
      <c r="D38" s="102"/>
      <c r="E38" s="102"/>
      <c r="F38" s="102"/>
      <c r="G38" s="102"/>
    </row>
    <row r="39" spans="2:7" ht="17" x14ac:dyDescent="0.5">
      <c r="B39" s="495" t="s">
        <v>179</v>
      </c>
      <c r="C39" s="495"/>
      <c r="D39" s="495"/>
      <c r="E39" s="495"/>
      <c r="F39" s="495"/>
      <c r="G39" s="495"/>
    </row>
    <row r="40" spans="2:7" x14ac:dyDescent="0.35">
      <c r="B40" s="64"/>
    </row>
  </sheetData>
  <sheetProtection algorithmName="SHA-512" hashValue="UekHwpPOHUVReP/8MT98Tbn1I0NYxo+AO3r/enuo+ziOX645ZCGsS4Car5Tz5X7RsVDUJ4sA7npO532EwRXdwQ==" saltValue="3GieOJFKKCIM6hWSvTXGMA==" spinCount="100000" sheet="1" objects="1" scenarios="1"/>
  <mergeCells count="4">
    <mergeCell ref="B2:E3"/>
    <mergeCell ref="B5:E6"/>
    <mergeCell ref="B29:E29"/>
    <mergeCell ref="B39:G39"/>
  </mergeCells>
  <hyperlinks>
    <hyperlink ref="B39" r:id="rId1" xr:uid="{B65F7FAB-1F75-430D-818D-E3049AB3FF08}"/>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ypedocument xmlns="b4937e91-a279-4400-92af-b6b5484ab51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4934C49DEFDE45977F9D414D6C78D7" ma:contentTypeVersion="5" ma:contentTypeDescription="Een nieuw document maken." ma:contentTypeScope="" ma:versionID="ddf9ecdcb23132da05a712017d916753">
  <xsd:schema xmlns:xsd="http://www.w3.org/2001/XMLSchema" xmlns:xs="http://www.w3.org/2001/XMLSchema" xmlns:p="http://schemas.microsoft.com/office/2006/metadata/properties" xmlns:ns2="b4937e91-a279-4400-92af-b6b5484ab510" targetNamespace="http://schemas.microsoft.com/office/2006/metadata/properties" ma:root="true" ma:fieldsID="a68ed053389db5fb56d77f3688752293" ns2:_="">
    <xsd:import namespace="b4937e91-a279-4400-92af-b6b5484ab51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Typ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37e91-a279-4400-92af-b6b5484ab5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Typedocument" ma:index="12" nillable="true" ma:displayName="Type document" ma:format="Dropdown" ma:internalName="Typedocument">
      <xsd:simpleType>
        <xsd:restriction base="dms:Choice">
          <xsd:enumeration value="Handleiding"/>
          <xsd:enumeration value="Sjabloon"/>
          <xsd:enumeration value="Presentatie"/>
          <xsd:enumeration value="Doelgroep"/>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A562DF-BBD8-46F0-9572-9BC4D33945B4}">
  <ds:schemaRefs>
    <ds:schemaRef ds:uri="http://schemas.microsoft.com/sharepoint/v3/contenttype/forms"/>
  </ds:schemaRefs>
</ds:datastoreItem>
</file>

<file path=customXml/itemProps2.xml><?xml version="1.0" encoding="utf-8"?>
<ds:datastoreItem xmlns:ds="http://schemas.openxmlformats.org/officeDocument/2006/customXml" ds:itemID="{E1419EE8-64C9-448C-8369-810DC1D19C7F}">
  <ds:schemaRefs>
    <ds:schemaRef ds:uri="http://schemas.microsoft.com/office/2006/metadata/properties"/>
    <ds:schemaRef ds:uri="http://schemas.microsoft.com/office/2006/documentManagement/types"/>
    <ds:schemaRef ds:uri="http://purl.org/dc/terms/"/>
    <ds:schemaRef ds:uri="http://schemas.microsoft.com/office/infopath/2007/PartnerControls"/>
    <ds:schemaRef ds:uri="http://purl.org/dc/dcmitype/"/>
    <ds:schemaRef ds:uri="http://schemas.openxmlformats.org/package/2006/metadata/core-properties"/>
    <ds:schemaRef ds:uri="978010e7-eecb-44d7-ae39-3a08e8551249"/>
    <ds:schemaRef ds:uri="http://www.w3.org/XML/1998/namespace"/>
    <ds:schemaRef ds:uri="d4244a03-4094-46c0-a139-481d50c1749f"/>
    <ds:schemaRef ds:uri="http://purl.org/dc/elements/1.1/"/>
  </ds:schemaRefs>
</ds:datastoreItem>
</file>

<file path=customXml/itemProps3.xml><?xml version="1.0" encoding="utf-8"?>
<ds:datastoreItem xmlns:ds="http://schemas.openxmlformats.org/officeDocument/2006/customXml" ds:itemID="{E6E0FE7F-66F2-4D22-92F8-D05C50FDD5D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8</vt:i4>
      </vt:variant>
    </vt:vector>
  </HeadingPairs>
  <TitlesOfParts>
    <vt:vector size="8" baseType="lpstr">
      <vt:lpstr>1. Dashboard</vt:lpstr>
      <vt:lpstr>2. Inhoud en instructies</vt:lpstr>
      <vt:lpstr>3. Data Medewerkers</vt:lpstr>
      <vt:lpstr>4. Data Bezoekers</vt:lpstr>
      <vt:lpstr>5. Interpretatie en beleid</vt:lpstr>
      <vt:lpstr>6. RACI</vt:lpstr>
      <vt:lpstr>7. Logboek</vt:lpstr>
      <vt:lpstr>8. Voorbeeldvragenlijst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Jorine</dc:creator>
  <cp:keywords/>
  <dc:description/>
  <cp:lastModifiedBy>Jorine</cp:lastModifiedBy>
  <cp:revision/>
  <cp:lastPrinted>2024-01-29T13:09:10Z</cp:lastPrinted>
  <dcterms:created xsi:type="dcterms:W3CDTF">2023-06-22T07:39:03Z</dcterms:created>
  <dcterms:modified xsi:type="dcterms:W3CDTF">2025-02-20T15:18:00Z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0x010100E44934C49DEFDE45977F9D414D6C78D7</vt:lpwstr>
  </property>
  <property fmtid="{D5CDD505-2E9C-101B-9397-08002B2CF9AE}" pid="3" name="MediaServiceImageTags">
    <vt:lpwstr/>
  </property>
</Properties>
</file>